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skender-koyuncu\Downloads\"/>
    </mc:Choice>
  </mc:AlternateContent>
  <bookViews>
    <workbookView xWindow="0" yWindow="0" windowWidth="28800" windowHeight="12225" tabRatio="809" firstSheet="1" activeTab="1"/>
  </bookViews>
  <sheets>
    <sheet name="Doküman Hakkında" sheetId="5" r:id="rId1"/>
    <sheet name="Risk Kayıt ve İlave Risk Yön." sheetId="3" r:id="rId2"/>
    <sheet name="Katılımcı Değerlendirmeleri" sheetId="7" r:id="rId3"/>
  </sheets>
  <definedNames>
    <definedName name="_xlnm._FilterDatabase" localSheetId="1" hidden="1">'Risk Kayıt ve İlave Risk Yön.'!$C$3:$AW$33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0" i="3" l="1"/>
  <c r="W61" i="3"/>
  <c r="AX141" i="7" l="1"/>
  <c r="AW141" i="7"/>
  <c r="AV141" i="7"/>
  <c r="AU141" i="7"/>
  <c r="AT141" i="7"/>
  <c r="AX140" i="7"/>
  <c r="AW140" i="7"/>
  <c r="AV140" i="7"/>
  <c r="AU140" i="7"/>
  <c r="AT140" i="7"/>
  <c r="AX139" i="7"/>
  <c r="AW139" i="7"/>
  <c r="AV139" i="7"/>
  <c r="AU139" i="7"/>
  <c r="AT139" i="7"/>
  <c r="AX138" i="7"/>
  <c r="AW138" i="7"/>
  <c r="AV138" i="7"/>
  <c r="AU138" i="7"/>
  <c r="AT138" i="7"/>
  <c r="AX137" i="7"/>
  <c r="AW137" i="7"/>
  <c r="AV137" i="7"/>
  <c r="AU137" i="7"/>
  <c r="AT137" i="7"/>
  <c r="AX136" i="7"/>
  <c r="AW136" i="7"/>
  <c r="AV136" i="7"/>
  <c r="AU136" i="7"/>
  <c r="AT136" i="7"/>
  <c r="AY136" i="7" s="1"/>
  <c r="AZ136" i="7" s="1"/>
  <c r="AX135" i="7"/>
  <c r="AW135" i="7"/>
  <c r="AV135" i="7"/>
  <c r="AU135" i="7"/>
  <c r="AT135" i="7"/>
  <c r="AX134" i="7"/>
  <c r="AW134" i="7"/>
  <c r="AV134" i="7"/>
  <c r="AU134" i="7"/>
  <c r="AT134" i="7"/>
  <c r="AX133" i="7"/>
  <c r="AW133" i="7"/>
  <c r="AV133" i="7"/>
  <c r="AU133" i="7"/>
  <c r="AT133" i="7"/>
  <c r="AX132" i="7"/>
  <c r="AW132" i="7"/>
  <c r="AV132" i="7"/>
  <c r="AU132" i="7"/>
  <c r="AT132" i="7"/>
  <c r="AX131" i="7"/>
  <c r="AW131" i="7"/>
  <c r="AV131" i="7"/>
  <c r="AU131" i="7"/>
  <c r="AT131" i="7"/>
  <c r="AY131" i="7" s="1"/>
  <c r="AZ131" i="7" s="1"/>
  <c r="AX130" i="7"/>
  <c r="AW130" i="7"/>
  <c r="AV130" i="7"/>
  <c r="AU130" i="7"/>
  <c r="AT130" i="7"/>
  <c r="AX129" i="7"/>
  <c r="AW129" i="7"/>
  <c r="AV129" i="7"/>
  <c r="AU129" i="7"/>
  <c r="AT129" i="7"/>
  <c r="AY129" i="7" s="1"/>
  <c r="AZ129" i="7" s="1"/>
  <c r="AX128" i="7"/>
  <c r="AW128" i="7"/>
  <c r="AV128" i="7"/>
  <c r="AU128" i="7"/>
  <c r="AT128" i="7"/>
  <c r="AX127" i="7"/>
  <c r="AW127" i="7"/>
  <c r="AV127" i="7"/>
  <c r="AU127" i="7"/>
  <c r="AT127" i="7"/>
  <c r="AX126" i="7"/>
  <c r="AW126" i="7"/>
  <c r="AV126" i="7"/>
  <c r="AU126" i="7"/>
  <c r="AT126" i="7"/>
  <c r="AX125" i="7"/>
  <c r="AW125" i="7"/>
  <c r="AV125" i="7"/>
  <c r="AU125" i="7"/>
  <c r="AT125" i="7"/>
  <c r="AX124" i="7"/>
  <c r="AW124" i="7"/>
  <c r="AV124" i="7"/>
  <c r="AU124" i="7"/>
  <c r="AT124" i="7"/>
  <c r="AX123" i="7"/>
  <c r="AW123" i="7"/>
  <c r="AV123" i="7"/>
  <c r="AU123" i="7"/>
  <c r="AT123" i="7"/>
  <c r="AX122" i="7"/>
  <c r="AW122" i="7"/>
  <c r="AV122" i="7"/>
  <c r="AU122" i="7"/>
  <c r="AT122" i="7"/>
  <c r="AX121" i="7"/>
  <c r="AW121" i="7"/>
  <c r="AV121" i="7"/>
  <c r="AU121" i="7"/>
  <c r="AT121" i="7"/>
  <c r="AX120" i="7"/>
  <c r="AW120" i="7"/>
  <c r="AV120" i="7"/>
  <c r="AU120" i="7"/>
  <c r="AT120" i="7"/>
  <c r="AX119" i="7"/>
  <c r="AW119" i="7"/>
  <c r="AV119" i="7"/>
  <c r="AU119" i="7"/>
  <c r="AT119" i="7"/>
  <c r="AY119" i="7" s="1"/>
  <c r="AZ119" i="7" s="1"/>
  <c r="AX118" i="7"/>
  <c r="AW118" i="7"/>
  <c r="AV118" i="7"/>
  <c r="AU118" i="7"/>
  <c r="AT118" i="7"/>
  <c r="AX117" i="7"/>
  <c r="AW117" i="7"/>
  <c r="AV117" i="7"/>
  <c r="AU117" i="7"/>
  <c r="AT117" i="7"/>
  <c r="AX116" i="7"/>
  <c r="AW116" i="7"/>
  <c r="AV116" i="7"/>
  <c r="AU116" i="7"/>
  <c r="AT116" i="7"/>
  <c r="AX115" i="7"/>
  <c r="AW115" i="7"/>
  <c r="AV115" i="7"/>
  <c r="AU115" i="7"/>
  <c r="AT115" i="7"/>
  <c r="AX114" i="7"/>
  <c r="AW114" i="7"/>
  <c r="AV114" i="7"/>
  <c r="AU114" i="7"/>
  <c r="AT114" i="7"/>
  <c r="AX113" i="7"/>
  <c r="AW113" i="7"/>
  <c r="AV113" i="7"/>
  <c r="AU113" i="7"/>
  <c r="AT113" i="7"/>
  <c r="AX112" i="7"/>
  <c r="AW112" i="7"/>
  <c r="AV112" i="7"/>
  <c r="AU112" i="7"/>
  <c r="AT112" i="7"/>
  <c r="AY112" i="7" s="1"/>
  <c r="AZ112" i="7" s="1"/>
  <c r="AX111" i="7"/>
  <c r="AW111" i="7"/>
  <c r="AV111" i="7"/>
  <c r="AU111" i="7"/>
  <c r="AT111" i="7"/>
  <c r="AX110" i="7"/>
  <c r="AW110" i="7"/>
  <c r="AV110" i="7"/>
  <c r="AU110" i="7"/>
  <c r="AT110" i="7"/>
  <c r="AX109" i="7"/>
  <c r="AW109" i="7"/>
  <c r="AV109" i="7"/>
  <c r="AU109" i="7"/>
  <c r="AT109" i="7"/>
  <c r="AX108" i="7"/>
  <c r="AW108" i="7"/>
  <c r="AV108" i="7"/>
  <c r="AU108" i="7"/>
  <c r="AT108" i="7"/>
  <c r="AX107" i="7"/>
  <c r="AW107" i="7"/>
  <c r="AV107" i="7"/>
  <c r="AU107" i="7"/>
  <c r="AT107" i="7"/>
  <c r="AX106" i="7"/>
  <c r="AW106" i="7"/>
  <c r="AV106" i="7"/>
  <c r="AU106" i="7"/>
  <c r="AT106" i="7"/>
  <c r="AX105" i="7"/>
  <c r="AW105" i="7"/>
  <c r="AV105" i="7"/>
  <c r="AU105" i="7"/>
  <c r="AT105" i="7"/>
  <c r="AY105" i="7" s="1"/>
  <c r="AZ105" i="7" s="1"/>
  <c r="B105" i="7"/>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AX69" i="7"/>
  <c r="AW69" i="7"/>
  <c r="AV69" i="7"/>
  <c r="AU69" i="7"/>
  <c r="AT69" i="7"/>
  <c r="AX68" i="7"/>
  <c r="AW68" i="7"/>
  <c r="AV68" i="7"/>
  <c r="AU68" i="7"/>
  <c r="AT68" i="7"/>
  <c r="AX67" i="7"/>
  <c r="AW67" i="7"/>
  <c r="AV67" i="7"/>
  <c r="AU67" i="7"/>
  <c r="AT67" i="7"/>
  <c r="AX66" i="7"/>
  <c r="AW66" i="7"/>
  <c r="AV66" i="7"/>
  <c r="AU66" i="7"/>
  <c r="AT66" i="7"/>
  <c r="AX65" i="7"/>
  <c r="AW65" i="7"/>
  <c r="AV65" i="7"/>
  <c r="AU65" i="7"/>
  <c r="AT65" i="7"/>
  <c r="AX64" i="7"/>
  <c r="AW64" i="7"/>
  <c r="AV64" i="7"/>
  <c r="AU64" i="7"/>
  <c r="AT64" i="7"/>
  <c r="AX63" i="7"/>
  <c r="AW63" i="7"/>
  <c r="AV63" i="7"/>
  <c r="AU63" i="7"/>
  <c r="AT63" i="7"/>
  <c r="AX62" i="7"/>
  <c r="AW62" i="7"/>
  <c r="AV62" i="7"/>
  <c r="AU62" i="7"/>
  <c r="AT62" i="7"/>
  <c r="AX61" i="7"/>
  <c r="AW61" i="7"/>
  <c r="AV61" i="7"/>
  <c r="AU61" i="7"/>
  <c r="AT61" i="7"/>
  <c r="AX60" i="7"/>
  <c r="AW60" i="7"/>
  <c r="AV60" i="7"/>
  <c r="AU60" i="7"/>
  <c r="AT60" i="7"/>
  <c r="AX59" i="7"/>
  <c r="AW59" i="7"/>
  <c r="AV59" i="7"/>
  <c r="AU59" i="7"/>
  <c r="AT59" i="7"/>
  <c r="AX58" i="7"/>
  <c r="AW58" i="7"/>
  <c r="AV58" i="7"/>
  <c r="AU58" i="7"/>
  <c r="AT58" i="7"/>
  <c r="AX57" i="7"/>
  <c r="AW57" i="7"/>
  <c r="AV57" i="7"/>
  <c r="AU57" i="7"/>
  <c r="AT57" i="7"/>
  <c r="AX56" i="7"/>
  <c r="AW56" i="7"/>
  <c r="AV56" i="7"/>
  <c r="AU56" i="7"/>
  <c r="AT56" i="7"/>
  <c r="AX55" i="7"/>
  <c r="AW55" i="7"/>
  <c r="AV55" i="7"/>
  <c r="AU55" i="7"/>
  <c r="AT55" i="7"/>
  <c r="AX54" i="7"/>
  <c r="AW54" i="7"/>
  <c r="AV54" i="7"/>
  <c r="AU54" i="7"/>
  <c r="AT54" i="7"/>
  <c r="AX53" i="7"/>
  <c r="AW53" i="7"/>
  <c r="AV53" i="7"/>
  <c r="AU53" i="7"/>
  <c r="AT53" i="7"/>
  <c r="AX52" i="7"/>
  <c r="AW52" i="7"/>
  <c r="AV52" i="7"/>
  <c r="AU52" i="7"/>
  <c r="AT52" i="7"/>
  <c r="AX51" i="7"/>
  <c r="AW51" i="7"/>
  <c r="AV51" i="7"/>
  <c r="AU51" i="7"/>
  <c r="AT51" i="7"/>
  <c r="AX50" i="7"/>
  <c r="AW50" i="7"/>
  <c r="AV50" i="7"/>
  <c r="AU50" i="7"/>
  <c r="AT50" i="7"/>
  <c r="AX49" i="7"/>
  <c r="AW49" i="7"/>
  <c r="AV49" i="7"/>
  <c r="AU49" i="7"/>
  <c r="AT49" i="7"/>
  <c r="AX48" i="7"/>
  <c r="AW48" i="7"/>
  <c r="AV48" i="7"/>
  <c r="AU48" i="7"/>
  <c r="AT48" i="7"/>
  <c r="AX47" i="7"/>
  <c r="AW47" i="7"/>
  <c r="AV47" i="7"/>
  <c r="AU47" i="7"/>
  <c r="AT47" i="7"/>
  <c r="AX46" i="7"/>
  <c r="AW46" i="7"/>
  <c r="AV46" i="7"/>
  <c r="AU46" i="7"/>
  <c r="AT46" i="7"/>
  <c r="AX45" i="7"/>
  <c r="AW45" i="7"/>
  <c r="AV45" i="7"/>
  <c r="AU45" i="7"/>
  <c r="AT45" i="7"/>
  <c r="AX44" i="7"/>
  <c r="AW44" i="7"/>
  <c r="AV44" i="7"/>
  <c r="AU44" i="7"/>
  <c r="AT44" i="7"/>
  <c r="AX43" i="7"/>
  <c r="AW43" i="7"/>
  <c r="AV43" i="7"/>
  <c r="AU43" i="7"/>
  <c r="AT43" i="7"/>
  <c r="AX42" i="7"/>
  <c r="AW42" i="7"/>
  <c r="AV42" i="7"/>
  <c r="AU42" i="7"/>
  <c r="AT42" i="7"/>
  <c r="AX41" i="7"/>
  <c r="AW41" i="7"/>
  <c r="AV41" i="7"/>
  <c r="AU41" i="7"/>
  <c r="AT41" i="7"/>
  <c r="AX40" i="7"/>
  <c r="AW40" i="7"/>
  <c r="AV40" i="7"/>
  <c r="AU40" i="7"/>
  <c r="AT40" i="7"/>
  <c r="AX39" i="7"/>
  <c r="AW39" i="7"/>
  <c r="AV39" i="7"/>
  <c r="AU39" i="7"/>
  <c r="AT39" i="7"/>
  <c r="AX38" i="7"/>
  <c r="AW38" i="7"/>
  <c r="AV38" i="7"/>
  <c r="AU38" i="7"/>
  <c r="AT38" i="7"/>
  <c r="AX37" i="7"/>
  <c r="AW37" i="7"/>
  <c r="AV37" i="7"/>
  <c r="AU37" i="7"/>
  <c r="AT37" i="7"/>
  <c r="AX36" i="7"/>
  <c r="AW36" i="7"/>
  <c r="AV36" i="7"/>
  <c r="AU36" i="7"/>
  <c r="AT36" i="7"/>
  <c r="AX35" i="7"/>
  <c r="AW35" i="7"/>
  <c r="AV35" i="7"/>
  <c r="AU35" i="7"/>
  <c r="AT35" i="7"/>
  <c r="AX34" i="7"/>
  <c r="AW34" i="7"/>
  <c r="AV34" i="7"/>
  <c r="AU34" i="7"/>
  <c r="AT34" i="7"/>
  <c r="AX70" i="7"/>
  <c r="AW70" i="7"/>
  <c r="AV70" i="7"/>
  <c r="AU70" i="7"/>
  <c r="AT70" i="7"/>
  <c r="AY124" i="7" l="1"/>
  <c r="AZ124" i="7" s="1"/>
  <c r="AY117" i="7"/>
  <c r="AZ117" i="7" s="1"/>
  <c r="AY107" i="7"/>
  <c r="AZ107" i="7" s="1"/>
  <c r="AY116" i="7"/>
  <c r="AZ116" i="7" s="1"/>
  <c r="AY110" i="7"/>
  <c r="AZ110" i="7" s="1"/>
  <c r="AY122" i="7"/>
  <c r="AZ122" i="7" s="1"/>
  <c r="AY135" i="7"/>
  <c r="AZ135" i="7" s="1"/>
  <c r="AY111" i="7"/>
  <c r="AZ111" i="7" s="1"/>
  <c r="AY123" i="7"/>
  <c r="AZ123" i="7" s="1"/>
  <c r="AY133" i="7"/>
  <c r="AZ133" i="7" s="1"/>
  <c r="AY126" i="7"/>
  <c r="AZ126" i="7" s="1"/>
  <c r="AY113" i="7"/>
  <c r="AZ113" i="7" s="1"/>
  <c r="AY109" i="7"/>
  <c r="AZ109" i="7" s="1"/>
  <c r="AY138" i="7"/>
  <c r="AZ138" i="7" s="1"/>
  <c r="AY125" i="7"/>
  <c r="AZ125" i="7" s="1"/>
  <c r="AY128" i="7"/>
  <c r="AZ128" i="7" s="1"/>
  <c r="AY140" i="7"/>
  <c r="AZ140" i="7" s="1"/>
  <c r="AY121" i="7"/>
  <c r="AZ121" i="7" s="1"/>
  <c r="AY114" i="7"/>
  <c r="AZ114" i="7" s="1"/>
  <c r="AY134" i="7"/>
  <c r="AZ134" i="7" s="1"/>
  <c r="AY137" i="7"/>
  <c r="AZ137" i="7" s="1"/>
  <c r="AY40" i="7"/>
  <c r="AZ40" i="7" s="1"/>
  <c r="AY120" i="7"/>
  <c r="AZ120" i="7" s="1"/>
  <c r="AY132" i="7"/>
  <c r="AZ132" i="7" s="1"/>
  <c r="AY118" i="7"/>
  <c r="AZ118" i="7" s="1"/>
  <c r="AY108" i="7"/>
  <c r="AZ108" i="7" s="1"/>
  <c r="AY115" i="7"/>
  <c r="AZ115" i="7" s="1"/>
  <c r="AY127" i="7"/>
  <c r="AZ127" i="7" s="1"/>
  <c r="AY139" i="7"/>
  <c r="AZ139" i="7" s="1"/>
  <c r="AY106" i="7"/>
  <c r="AZ106" i="7" s="1"/>
  <c r="AY130" i="7"/>
  <c r="AZ130" i="7" s="1"/>
  <c r="AY141" i="7"/>
  <c r="AZ141" i="7" s="1"/>
  <c r="AY52" i="7"/>
  <c r="AZ52" i="7" s="1"/>
  <c r="AY64" i="7"/>
  <c r="AZ64" i="7" s="1"/>
  <c r="AY35" i="7"/>
  <c r="AZ35" i="7" s="1"/>
  <c r="AY47" i="7"/>
  <c r="AZ47" i="7" s="1"/>
  <c r="AY59" i="7"/>
  <c r="AZ59" i="7" s="1"/>
  <c r="AY39" i="7"/>
  <c r="AZ39" i="7" s="1"/>
  <c r="AY44" i="7"/>
  <c r="AZ44" i="7" s="1"/>
  <c r="AY63" i="7"/>
  <c r="AZ63" i="7" s="1"/>
  <c r="AY68" i="7"/>
  <c r="AZ68" i="7" s="1"/>
  <c r="AY54" i="7"/>
  <c r="AZ54" i="7" s="1"/>
  <c r="AY49" i="7"/>
  <c r="AZ49" i="7" s="1"/>
  <c r="AY42" i="7"/>
  <c r="AZ42" i="7" s="1"/>
  <c r="AY36" i="7"/>
  <c r="AZ36" i="7" s="1"/>
  <c r="AY62" i="7"/>
  <c r="AZ62" i="7" s="1"/>
  <c r="AY66" i="7"/>
  <c r="AZ66" i="7" s="1"/>
  <c r="AY61" i="7"/>
  <c r="AZ61" i="7" s="1"/>
  <c r="AY51" i="7"/>
  <c r="AZ51" i="7" s="1"/>
  <c r="AY56" i="7"/>
  <c r="AZ56" i="7" s="1"/>
  <c r="AY34" i="7"/>
  <c r="AZ34" i="7" s="1"/>
  <c r="AY46" i="7"/>
  <c r="AZ46" i="7" s="1"/>
  <c r="AY53" i="7"/>
  <c r="AZ53" i="7" s="1"/>
  <c r="AY37" i="7"/>
  <c r="AZ37" i="7" s="1"/>
  <c r="AY58" i="7"/>
  <c r="AZ58" i="7" s="1"/>
  <c r="AY65" i="7"/>
  <c r="AZ65" i="7" s="1"/>
  <c r="AY41" i="7"/>
  <c r="AZ41" i="7" s="1"/>
  <c r="AY48" i="7"/>
  <c r="AZ48" i="7" s="1"/>
  <c r="AY60" i="7"/>
  <c r="AZ60" i="7" s="1"/>
  <c r="AY43" i="7"/>
  <c r="AZ43" i="7" s="1"/>
  <c r="AY67" i="7"/>
  <c r="AZ67" i="7" s="1"/>
  <c r="AY38" i="7"/>
  <c r="AZ38" i="7" s="1"/>
  <c r="AY50" i="7"/>
  <c r="AZ50" i="7" s="1"/>
  <c r="AY45" i="7"/>
  <c r="AZ45" i="7" s="1"/>
  <c r="AY57" i="7"/>
  <c r="AZ57" i="7" s="1"/>
  <c r="AY69" i="7"/>
  <c r="AZ69" i="7" s="1"/>
  <c r="AY55" i="7"/>
  <c r="AZ55" i="7" s="1"/>
  <c r="AY70" i="7"/>
  <c r="AZ70" i="7" s="1"/>
  <c r="W68" i="3" l="1"/>
  <c r="Y68" i="3" s="1"/>
  <c r="Z68" i="3" s="1"/>
  <c r="W59" i="3" l="1"/>
  <c r="Y59" i="3" s="1"/>
  <c r="Z59" i="3" s="1"/>
  <c r="W58" i="3"/>
  <c r="Y58" i="3" s="1"/>
  <c r="Z58" i="3" s="1"/>
  <c r="W57" i="3"/>
  <c r="Y57" i="3" s="1"/>
  <c r="Z57" i="3" s="1"/>
  <c r="W56" i="3"/>
  <c r="Y56" i="3" s="1"/>
  <c r="Z56" i="3" s="1"/>
  <c r="W46" i="3" l="1"/>
  <c r="Y46" i="3" s="1"/>
  <c r="Z46" i="3" s="1"/>
  <c r="W45" i="3"/>
  <c r="Y45" i="3" s="1"/>
  <c r="Z45" i="3" s="1"/>
  <c r="W44" i="3"/>
  <c r="Y44" i="3" s="1"/>
  <c r="Z44" i="3" s="1"/>
  <c r="W118" i="3" l="1"/>
  <c r="Y118" i="3" s="1"/>
  <c r="Z118" i="3" s="1"/>
  <c r="W117" i="3"/>
  <c r="Y117" i="3" s="1"/>
  <c r="Z117" i="3" s="1"/>
  <c r="Y116" i="3"/>
  <c r="Z116" i="3" s="1"/>
  <c r="W116" i="3"/>
  <c r="W115" i="3"/>
  <c r="Y115" i="3" s="1"/>
  <c r="Z115" i="3" s="1"/>
  <c r="W114" i="3"/>
  <c r="Y114" i="3" s="1"/>
  <c r="Z114" i="3" s="1"/>
  <c r="W113" i="3"/>
  <c r="Y113" i="3" s="1"/>
  <c r="Z113" i="3" s="1"/>
  <c r="Y112" i="3"/>
  <c r="Z112" i="3" s="1"/>
  <c r="W112" i="3"/>
  <c r="W111" i="3"/>
  <c r="Y111" i="3" s="1"/>
  <c r="Z111" i="3" s="1"/>
  <c r="W110" i="3"/>
  <c r="Y110" i="3" s="1"/>
  <c r="Z110" i="3" s="1"/>
  <c r="W109" i="3"/>
  <c r="Y109" i="3" s="1"/>
  <c r="Z109" i="3" s="1"/>
  <c r="Y108" i="3"/>
  <c r="Z108" i="3" s="1"/>
  <c r="W108" i="3"/>
  <c r="W107" i="3"/>
  <c r="Y107" i="3" s="1"/>
  <c r="Z107" i="3" s="1"/>
  <c r="W106" i="3"/>
  <c r="Y106" i="3" s="1"/>
  <c r="Z106" i="3" s="1"/>
  <c r="W105" i="3"/>
  <c r="Y105" i="3" s="1"/>
  <c r="Z105" i="3" s="1"/>
  <c r="Y104" i="3"/>
  <c r="Z104" i="3" s="1"/>
  <c r="W104" i="3"/>
  <c r="W103" i="3"/>
  <c r="Y103" i="3" s="1"/>
  <c r="Z103" i="3" s="1"/>
  <c r="W102" i="3"/>
  <c r="Y102" i="3" s="1"/>
  <c r="Z102" i="3" s="1"/>
  <c r="W101" i="3"/>
  <c r="Y101" i="3" s="1"/>
  <c r="Z101" i="3" s="1"/>
  <c r="Y100" i="3"/>
  <c r="Z100" i="3" s="1"/>
  <c r="W100" i="3"/>
  <c r="W99" i="3"/>
  <c r="Y99" i="3" s="1"/>
  <c r="Z99" i="3" s="1"/>
  <c r="W98" i="3"/>
  <c r="Y98" i="3" s="1"/>
  <c r="Z98" i="3" s="1"/>
  <c r="W97" i="3"/>
  <c r="Y97" i="3" s="1"/>
  <c r="Z97" i="3" s="1"/>
  <c r="Y96" i="3"/>
  <c r="Z96" i="3" s="1"/>
  <c r="W96" i="3"/>
  <c r="W95" i="3"/>
  <c r="Y95" i="3" s="1"/>
  <c r="Z95" i="3" s="1"/>
  <c r="W94" i="3"/>
  <c r="Y94" i="3" s="1"/>
  <c r="Z94" i="3" s="1"/>
  <c r="W93" i="3"/>
  <c r="Y93" i="3" s="1"/>
  <c r="Z93" i="3" s="1"/>
  <c r="Y92" i="3"/>
  <c r="Z92" i="3" s="1"/>
  <c r="W92" i="3"/>
  <c r="W91" i="3"/>
  <c r="Y91" i="3" s="1"/>
  <c r="Z91" i="3" s="1"/>
  <c r="W90" i="3"/>
  <c r="Y90" i="3" s="1"/>
  <c r="Z90" i="3" s="1"/>
  <c r="W89" i="3"/>
  <c r="Y89" i="3" s="1"/>
  <c r="Z89" i="3" s="1"/>
  <c r="Y88" i="3"/>
  <c r="Z88" i="3" s="1"/>
  <c r="W88" i="3"/>
  <c r="W87" i="3"/>
  <c r="Y87" i="3" s="1"/>
  <c r="Z87" i="3" s="1"/>
  <c r="W86" i="3"/>
  <c r="Y86" i="3" s="1"/>
  <c r="Z86" i="3" s="1"/>
  <c r="W85" i="3"/>
  <c r="Y85" i="3" s="1"/>
  <c r="Z85" i="3" s="1"/>
  <c r="Y84" i="3"/>
  <c r="Z84" i="3" s="1"/>
  <c r="W84" i="3"/>
  <c r="W83" i="3"/>
  <c r="Y83" i="3" s="1"/>
  <c r="Z83" i="3" s="1"/>
  <c r="W82" i="3"/>
  <c r="Y82" i="3" s="1"/>
  <c r="Z82" i="3" s="1"/>
  <c r="W81" i="3"/>
  <c r="Y81" i="3" s="1"/>
  <c r="Z81" i="3" s="1"/>
  <c r="Y80" i="3"/>
  <c r="Z80" i="3" s="1"/>
  <c r="W80" i="3"/>
  <c r="W79" i="3"/>
  <c r="Y79" i="3" s="1"/>
  <c r="Z79" i="3" s="1"/>
  <c r="W78" i="3"/>
  <c r="Y78" i="3" s="1"/>
  <c r="Z78" i="3" s="1"/>
  <c r="W77" i="3"/>
  <c r="Y77" i="3" s="1"/>
  <c r="Z77" i="3" s="1"/>
  <c r="Y76" i="3"/>
  <c r="Z76" i="3" s="1"/>
  <c r="W76" i="3"/>
  <c r="W75" i="3"/>
  <c r="Y75" i="3" s="1"/>
  <c r="Z75" i="3" s="1"/>
  <c r="W74" i="3"/>
  <c r="Y74" i="3" s="1"/>
  <c r="Z74" i="3" s="1"/>
  <c r="W73" i="3"/>
  <c r="Y73" i="3" s="1"/>
  <c r="Z73" i="3" s="1"/>
  <c r="Y72" i="3"/>
  <c r="Z72" i="3" s="1"/>
  <c r="W72" i="3"/>
  <c r="W71" i="3"/>
  <c r="Y71" i="3" s="1"/>
  <c r="Z71" i="3" s="1"/>
  <c r="W70" i="3"/>
  <c r="Y70" i="3" s="1"/>
  <c r="Z70" i="3" s="1"/>
  <c r="W69" i="3"/>
  <c r="Y69" i="3" s="1"/>
  <c r="Z69" i="3" s="1"/>
  <c r="Y61" i="3"/>
  <c r="Z61" i="3" s="1"/>
  <c r="Y60" i="3"/>
  <c r="Z60" i="3" s="1"/>
  <c r="W43" i="3"/>
  <c r="Y43" i="3" s="1"/>
  <c r="Z43" i="3" s="1"/>
  <c r="W42" i="3"/>
  <c r="Y42" i="3" s="1"/>
  <c r="Z42" i="3" s="1"/>
  <c r="W41" i="3"/>
  <c r="Y41" i="3" s="1"/>
  <c r="Z41" i="3" s="1"/>
  <c r="W40" i="3"/>
  <c r="Y40" i="3" s="1"/>
  <c r="Z40" i="3" s="1"/>
  <c r="W39" i="3"/>
  <c r="Y39" i="3" s="1"/>
  <c r="Z39" i="3" s="1"/>
  <c r="W38" i="3"/>
  <c r="Y38" i="3" s="1"/>
  <c r="Z38" i="3" s="1"/>
  <c r="W37" i="3"/>
  <c r="Y37" i="3" s="1"/>
  <c r="Z37" i="3" s="1"/>
  <c r="W36" i="3"/>
  <c r="Y36" i="3" s="1"/>
  <c r="Z36" i="3" s="1"/>
  <c r="W35" i="3"/>
  <c r="Y35" i="3" s="1"/>
  <c r="Z35" i="3" s="1"/>
  <c r="W34" i="3"/>
  <c r="Y34" i="3" s="1"/>
  <c r="Z34" i="3" s="1"/>
  <c r="W7" i="3" l="1"/>
  <c r="W6" i="3"/>
  <c r="W33" i="3" l="1"/>
  <c r="W32" i="3"/>
  <c r="W31" i="3"/>
  <c r="W30" i="3"/>
  <c r="W29" i="3"/>
  <c r="W28" i="3"/>
  <c r="W27" i="3"/>
  <c r="W26" i="3"/>
  <c r="W25" i="3"/>
  <c r="W24" i="3"/>
  <c r="W23" i="3"/>
  <c r="W22" i="3"/>
  <c r="W21" i="3"/>
  <c r="W20" i="3"/>
  <c r="W19" i="3"/>
  <c r="W18" i="3"/>
  <c r="W17" i="3"/>
  <c r="W16" i="3"/>
  <c r="W15" i="3"/>
  <c r="W9" i="3"/>
  <c r="W8" i="3"/>
  <c r="W5" i="3"/>
  <c r="W4" i="3"/>
  <c r="AT5" i="7" l="1"/>
  <c r="AU5" i="7"/>
  <c r="AV5" i="7"/>
  <c r="AW5" i="7"/>
  <c r="AX142" i="7" l="1"/>
  <c r="AW142" i="7"/>
  <c r="AV142" i="7"/>
  <c r="AU142" i="7"/>
  <c r="AT142" i="7"/>
  <c r="AX104" i="7"/>
  <c r="AW104" i="7"/>
  <c r="AV104" i="7"/>
  <c r="AU104" i="7"/>
  <c r="AT104" i="7"/>
  <c r="AX103" i="7"/>
  <c r="AW103" i="7"/>
  <c r="AV103" i="7"/>
  <c r="AU103" i="7"/>
  <c r="AT103" i="7"/>
  <c r="AX102" i="7"/>
  <c r="AW102" i="7"/>
  <c r="AV102" i="7"/>
  <c r="AU102" i="7"/>
  <c r="AT102" i="7"/>
  <c r="AX101" i="7"/>
  <c r="AW101" i="7"/>
  <c r="AV101" i="7"/>
  <c r="AU101" i="7"/>
  <c r="AT101" i="7"/>
  <c r="AX100" i="7"/>
  <c r="AW100" i="7"/>
  <c r="AV100" i="7"/>
  <c r="AU100" i="7"/>
  <c r="AT100" i="7"/>
  <c r="AX99" i="7"/>
  <c r="AW99" i="7"/>
  <c r="AV99" i="7"/>
  <c r="AU99" i="7"/>
  <c r="AT99" i="7"/>
  <c r="AX98" i="7"/>
  <c r="AW98" i="7"/>
  <c r="AV98" i="7"/>
  <c r="AU98" i="7"/>
  <c r="AT98" i="7"/>
  <c r="AX97" i="7"/>
  <c r="AW97" i="7"/>
  <c r="AV97" i="7"/>
  <c r="AU97" i="7"/>
  <c r="AT97" i="7"/>
  <c r="AX96" i="7"/>
  <c r="AW96" i="7"/>
  <c r="AV96" i="7"/>
  <c r="AU96" i="7"/>
  <c r="AT96" i="7"/>
  <c r="AX95" i="7"/>
  <c r="AW95" i="7"/>
  <c r="AV95" i="7"/>
  <c r="AU95" i="7"/>
  <c r="AT95" i="7"/>
  <c r="AX94" i="7"/>
  <c r="AW94" i="7"/>
  <c r="AV94" i="7"/>
  <c r="AU94" i="7"/>
  <c r="AT94" i="7"/>
  <c r="AX93" i="7"/>
  <c r="AW93" i="7"/>
  <c r="AV93" i="7"/>
  <c r="AU93" i="7"/>
  <c r="AT93" i="7"/>
  <c r="AX92" i="7"/>
  <c r="AW92" i="7"/>
  <c r="AV92" i="7"/>
  <c r="AU92" i="7"/>
  <c r="AT92" i="7"/>
  <c r="AX91" i="7"/>
  <c r="AW91" i="7"/>
  <c r="AV91" i="7"/>
  <c r="AU91" i="7"/>
  <c r="AT91" i="7"/>
  <c r="AX90" i="7"/>
  <c r="AW90" i="7"/>
  <c r="AV90" i="7"/>
  <c r="AU90" i="7"/>
  <c r="AT90" i="7"/>
  <c r="AX89" i="7"/>
  <c r="AW89" i="7"/>
  <c r="AV89" i="7"/>
  <c r="AU89" i="7"/>
  <c r="AT89" i="7"/>
  <c r="AX88" i="7"/>
  <c r="AW88" i="7"/>
  <c r="AV88" i="7"/>
  <c r="AU88" i="7"/>
  <c r="AT88" i="7"/>
  <c r="AX87" i="7"/>
  <c r="AW87" i="7"/>
  <c r="AV87" i="7"/>
  <c r="AU87" i="7"/>
  <c r="AT87" i="7"/>
  <c r="AX86" i="7"/>
  <c r="AW86" i="7"/>
  <c r="AV86" i="7"/>
  <c r="AU86" i="7"/>
  <c r="AT86" i="7"/>
  <c r="AX85" i="7"/>
  <c r="AW85" i="7"/>
  <c r="AV85" i="7"/>
  <c r="AU85" i="7"/>
  <c r="AT85" i="7"/>
  <c r="AX84" i="7"/>
  <c r="AW84" i="7"/>
  <c r="AV84" i="7"/>
  <c r="AU84" i="7"/>
  <c r="AT84" i="7"/>
  <c r="AX83" i="7"/>
  <c r="AW83" i="7"/>
  <c r="AV83" i="7"/>
  <c r="AU83" i="7"/>
  <c r="AT83" i="7"/>
  <c r="AX82" i="7"/>
  <c r="AW82" i="7"/>
  <c r="AV82" i="7"/>
  <c r="AU82" i="7"/>
  <c r="AT82" i="7"/>
  <c r="AX81" i="7"/>
  <c r="AW81" i="7"/>
  <c r="AV81" i="7"/>
  <c r="AU81" i="7"/>
  <c r="AT81" i="7"/>
  <c r="AX80" i="7"/>
  <c r="AW80" i="7"/>
  <c r="AV80" i="7"/>
  <c r="AU80" i="7"/>
  <c r="AT80" i="7"/>
  <c r="AX79" i="7"/>
  <c r="AW79" i="7"/>
  <c r="AV79" i="7"/>
  <c r="AU79" i="7"/>
  <c r="AT79" i="7"/>
  <c r="AX78" i="7"/>
  <c r="AW78" i="7"/>
  <c r="AV78" i="7"/>
  <c r="AU78" i="7"/>
  <c r="AT78" i="7"/>
  <c r="B78" i="7"/>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AX77" i="7"/>
  <c r="AW77" i="7"/>
  <c r="AV77" i="7"/>
  <c r="AU77" i="7"/>
  <c r="AT77" i="7"/>
  <c r="B77" i="7"/>
  <c r="AX76" i="7"/>
  <c r="AW76" i="7"/>
  <c r="AV76" i="7"/>
  <c r="AU76" i="7"/>
  <c r="AT76" i="7"/>
  <c r="H75" i="7"/>
  <c r="I75" i="7" s="1"/>
  <c r="J75" i="7" s="1"/>
  <c r="K75" i="7" s="1"/>
  <c r="L75" i="7" s="1"/>
  <c r="M75" i="7" s="1"/>
  <c r="N75" i="7" s="1"/>
  <c r="O75" i="7" s="1"/>
  <c r="P75" i="7" s="1"/>
  <c r="Q75" i="7" s="1"/>
  <c r="R75" i="7" s="1"/>
  <c r="S75" i="7" s="1"/>
  <c r="T75" i="7" s="1"/>
  <c r="U75" i="7" s="1"/>
  <c r="V75" i="7" s="1"/>
  <c r="W75" i="7" s="1"/>
  <c r="X75" i="7" s="1"/>
  <c r="Y75" i="7" s="1"/>
  <c r="Z75" i="7" s="1"/>
  <c r="AA75" i="7" s="1"/>
  <c r="AB75" i="7" s="1"/>
  <c r="AC75" i="7" s="1"/>
  <c r="AD75" i="7" s="1"/>
  <c r="AE75" i="7" s="1"/>
  <c r="AF75" i="7" s="1"/>
  <c r="AG75" i="7" s="1"/>
  <c r="AH75" i="7" s="1"/>
  <c r="AI75" i="7" s="1"/>
  <c r="AJ75" i="7" s="1"/>
  <c r="AK75" i="7" s="1"/>
  <c r="AL75" i="7" s="1"/>
  <c r="AM75" i="7" s="1"/>
  <c r="AN75" i="7" s="1"/>
  <c r="AO75" i="7" s="1"/>
  <c r="AP75" i="7" s="1"/>
  <c r="AQ75" i="7" s="1"/>
  <c r="AR75" i="7" s="1"/>
  <c r="G75" i="7"/>
  <c r="F75" i="7"/>
  <c r="AX71" i="7"/>
  <c r="AW71" i="7"/>
  <c r="AV71" i="7"/>
  <c r="AU71" i="7"/>
  <c r="AT71" i="7"/>
  <c r="AX33" i="7"/>
  <c r="AW33" i="7"/>
  <c r="AV33" i="7"/>
  <c r="AU33" i="7"/>
  <c r="AT33" i="7"/>
  <c r="AX32" i="7"/>
  <c r="AW32" i="7"/>
  <c r="AV32" i="7"/>
  <c r="AU32" i="7"/>
  <c r="AT32" i="7"/>
  <c r="AX31" i="7"/>
  <c r="AW31" i="7"/>
  <c r="AV31" i="7"/>
  <c r="AU31" i="7"/>
  <c r="AT31" i="7"/>
  <c r="AX30" i="7"/>
  <c r="AW30" i="7"/>
  <c r="AV30" i="7"/>
  <c r="AU30" i="7"/>
  <c r="AT30" i="7"/>
  <c r="AX29" i="7"/>
  <c r="AW29" i="7"/>
  <c r="AV29" i="7"/>
  <c r="AU29" i="7"/>
  <c r="AT29" i="7"/>
  <c r="AX28" i="7"/>
  <c r="AW28" i="7"/>
  <c r="AV28" i="7"/>
  <c r="AU28" i="7"/>
  <c r="AT28" i="7"/>
  <c r="AX27" i="7"/>
  <c r="AW27" i="7"/>
  <c r="AV27" i="7"/>
  <c r="AU27" i="7"/>
  <c r="AT27" i="7"/>
  <c r="AX26" i="7"/>
  <c r="AW26" i="7"/>
  <c r="AV26" i="7"/>
  <c r="AU26" i="7"/>
  <c r="AT26" i="7"/>
  <c r="AX25" i="7"/>
  <c r="AW25" i="7"/>
  <c r="AV25" i="7"/>
  <c r="AU25" i="7"/>
  <c r="AT25" i="7"/>
  <c r="AX24" i="7"/>
  <c r="AW24" i="7"/>
  <c r="AV24" i="7"/>
  <c r="AU24" i="7"/>
  <c r="AT24" i="7"/>
  <c r="AX23" i="7"/>
  <c r="AW23" i="7"/>
  <c r="AV23" i="7"/>
  <c r="AU23" i="7"/>
  <c r="AT23" i="7"/>
  <c r="AX22" i="7"/>
  <c r="AW22" i="7"/>
  <c r="AV22" i="7"/>
  <c r="AU22" i="7"/>
  <c r="AT22" i="7"/>
  <c r="AX21" i="7"/>
  <c r="AW21" i="7"/>
  <c r="AV21" i="7"/>
  <c r="AU21" i="7"/>
  <c r="AT21" i="7"/>
  <c r="AX20" i="7"/>
  <c r="AW20" i="7"/>
  <c r="AV20" i="7"/>
  <c r="AU20" i="7"/>
  <c r="AT20" i="7"/>
  <c r="AX19" i="7"/>
  <c r="AW19" i="7"/>
  <c r="AV19" i="7"/>
  <c r="AU19" i="7"/>
  <c r="AT19" i="7"/>
  <c r="AX18" i="7"/>
  <c r="AW18" i="7"/>
  <c r="AV18" i="7"/>
  <c r="AU18" i="7"/>
  <c r="AT18" i="7"/>
  <c r="AX17" i="7"/>
  <c r="AW17" i="7"/>
  <c r="AV17" i="7"/>
  <c r="AU17" i="7"/>
  <c r="AT17" i="7"/>
  <c r="AX16" i="7"/>
  <c r="AW16" i="7"/>
  <c r="AV16" i="7"/>
  <c r="AU16" i="7"/>
  <c r="AT16" i="7"/>
  <c r="AX15" i="7"/>
  <c r="AW15" i="7"/>
  <c r="AV15" i="7"/>
  <c r="AU15" i="7"/>
  <c r="AT15" i="7"/>
  <c r="AX14" i="7"/>
  <c r="AW14" i="7"/>
  <c r="AV14" i="7"/>
  <c r="AU14" i="7"/>
  <c r="AT14" i="7"/>
  <c r="AX13" i="7"/>
  <c r="AW13" i="7"/>
  <c r="AV13" i="7"/>
  <c r="AU13" i="7"/>
  <c r="AT13" i="7"/>
  <c r="AX12" i="7"/>
  <c r="AW12" i="7"/>
  <c r="AV12" i="7"/>
  <c r="AU12" i="7"/>
  <c r="AT12" i="7"/>
  <c r="AX11" i="7"/>
  <c r="AW11" i="7"/>
  <c r="AV11" i="7"/>
  <c r="AU11" i="7"/>
  <c r="AT11" i="7"/>
  <c r="AX10" i="7"/>
  <c r="AW10" i="7"/>
  <c r="AV10" i="7"/>
  <c r="AU10" i="7"/>
  <c r="AT10" i="7"/>
  <c r="AX9" i="7"/>
  <c r="AW9" i="7"/>
  <c r="AV9" i="7"/>
  <c r="AU9" i="7"/>
  <c r="AT9" i="7"/>
  <c r="AX8" i="7"/>
  <c r="AW8" i="7"/>
  <c r="AV8" i="7"/>
  <c r="AU8" i="7"/>
  <c r="AT8" i="7"/>
  <c r="AX7" i="7"/>
  <c r="AW7" i="7"/>
  <c r="AV7" i="7"/>
  <c r="AU7" i="7"/>
  <c r="AT7" i="7"/>
  <c r="AX6" i="7"/>
  <c r="AW6" i="7"/>
  <c r="AV6" i="7"/>
  <c r="AU6" i="7"/>
  <c r="AT6" i="7"/>
  <c r="B6" i="7"/>
  <c r="B7" i="7" s="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AX5" i="7"/>
  <c r="AY5" i="7" s="1"/>
  <c r="AZ5" i="7" s="1"/>
  <c r="F4" i="7"/>
  <c r="G4" i="7" s="1"/>
  <c r="H4" i="7" s="1"/>
  <c r="I4" i="7" s="1"/>
  <c r="J4" i="7" s="1"/>
  <c r="K4" i="7" s="1"/>
  <c r="L4" i="7" s="1"/>
  <c r="M4" i="7" s="1"/>
  <c r="N4" i="7" s="1"/>
  <c r="O4" i="7" s="1"/>
  <c r="P4" i="7" s="1"/>
  <c r="Q4" i="7" s="1"/>
  <c r="R4" i="7" s="1"/>
  <c r="S4" i="7" s="1"/>
  <c r="T4" i="7" s="1"/>
  <c r="U4" i="7" s="1"/>
  <c r="V4" i="7" s="1"/>
  <c r="W4" i="7" s="1"/>
  <c r="X4" i="7" s="1"/>
  <c r="Y4" i="7" s="1"/>
  <c r="Z4" i="7" s="1"/>
  <c r="AA4" i="7" s="1"/>
  <c r="AB4" i="7" s="1"/>
  <c r="AC4" i="7" s="1"/>
  <c r="AD4" i="7" s="1"/>
  <c r="AE4" i="7" s="1"/>
  <c r="AF4" i="7" s="1"/>
  <c r="AG4" i="7" s="1"/>
  <c r="AH4" i="7" s="1"/>
  <c r="AI4" i="7" s="1"/>
  <c r="AJ4" i="7" s="1"/>
  <c r="AK4" i="7" s="1"/>
  <c r="AL4" i="7" s="1"/>
  <c r="AM4" i="7" s="1"/>
  <c r="AN4" i="7" s="1"/>
  <c r="AO4" i="7" s="1"/>
  <c r="AP4" i="7" s="1"/>
  <c r="AQ4" i="7" s="1"/>
  <c r="AR4" i="7" s="1"/>
  <c r="AY25" i="7" l="1"/>
  <c r="AZ25" i="7" s="1"/>
  <c r="B34" i="7"/>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AY33" i="7"/>
  <c r="AZ33" i="7" s="1"/>
  <c r="AY16" i="7"/>
  <c r="AZ16" i="7" s="1"/>
  <c r="AY17" i="7"/>
  <c r="AZ17" i="7" s="1"/>
  <c r="AY24" i="7"/>
  <c r="AZ24" i="7" s="1"/>
  <c r="AY8" i="7"/>
  <c r="AZ8" i="7" s="1"/>
  <c r="AY10" i="7"/>
  <c r="AZ10" i="7" s="1"/>
  <c r="AY18" i="7"/>
  <c r="AZ18" i="7" s="1"/>
  <c r="AY26" i="7"/>
  <c r="AZ26" i="7" s="1"/>
  <c r="AY15" i="7"/>
  <c r="AZ15" i="7" s="1"/>
  <c r="AY23" i="7"/>
  <c r="AZ23" i="7" s="1"/>
  <c r="AY31" i="7"/>
  <c r="AZ31" i="7" s="1"/>
  <c r="AY9" i="7"/>
  <c r="AZ9" i="7" s="1"/>
  <c r="AY20" i="7"/>
  <c r="AZ20" i="7" s="1"/>
  <c r="AY28" i="7"/>
  <c r="AZ28" i="7" s="1"/>
  <c r="AY14" i="7"/>
  <c r="AZ14" i="7" s="1"/>
  <c r="AY22" i="7"/>
  <c r="AZ22" i="7" s="1"/>
  <c r="AY30" i="7"/>
  <c r="AZ30" i="7" s="1"/>
  <c r="AY19" i="7"/>
  <c r="AZ19" i="7" s="1"/>
  <c r="AY27" i="7"/>
  <c r="AZ27" i="7" s="1"/>
  <c r="AY32" i="7"/>
  <c r="AZ32" i="7" s="1"/>
  <c r="AY13" i="7"/>
  <c r="AZ13" i="7" s="1"/>
  <c r="AY21" i="7"/>
  <c r="AZ21" i="7" s="1"/>
  <c r="AY29" i="7"/>
  <c r="AZ29" i="7" s="1"/>
  <c r="AY6" i="7"/>
  <c r="AZ6" i="7" s="1"/>
  <c r="AY71" i="7"/>
  <c r="AZ71" i="7" s="1"/>
  <c r="AY12" i="7"/>
  <c r="AZ12" i="7" s="1"/>
  <c r="AY11" i="7"/>
  <c r="AZ11" i="7" s="1"/>
  <c r="AY7" i="7"/>
  <c r="AZ7" i="7" s="1"/>
  <c r="AY76" i="7"/>
  <c r="AZ76" i="7" s="1"/>
  <c r="AY78" i="7"/>
  <c r="AZ78" i="7" s="1"/>
  <c r="AY80" i="7"/>
  <c r="AZ80" i="7" s="1"/>
  <c r="AY82" i="7"/>
  <c r="AZ82" i="7" s="1"/>
  <c r="AY84" i="7"/>
  <c r="AZ84" i="7" s="1"/>
  <c r="AY86" i="7"/>
  <c r="AZ86" i="7" s="1"/>
  <c r="AY88" i="7"/>
  <c r="AZ88" i="7" s="1"/>
  <c r="AY90" i="7"/>
  <c r="AZ90" i="7" s="1"/>
  <c r="AY92" i="7"/>
  <c r="AZ92" i="7" s="1"/>
  <c r="AY94" i="7"/>
  <c r="AZ94" i="7" s="1"/>
  <c r="AY96" i="7"/>
  <c r="AZ96" i="7" s="1"/>
  <c r="AY98" i="7"/>
  <c r="AZ98" i="7" s="1"/>
  <c r="AY100" i="7"/>
  <c r="AZ100" i="7" s="1"/>
  <c r="AY77" i="7"/>
  <c r="AZ77" i="7" s="1"/>
  <c r="AY79" i="7"/>
  <c r="AZ79" i="7" s="1"/>
  <c r="AY81" i="7"/>
  <c r="AZ81" i="7" s="1"/>
  <c r="AY83" i="7"/>
  <c r="AZ83" i="7" s="1"/>
  <c r="AY85" i="7"/>
  <c r="AZ85" i="7" s="1"/>
  <c r="AY87" i="7"/>
  <c r="AZ87" i="7" s="1"/>
  <c r="AY89" i="7"/>
  <c r="AZ89" i="7" s="1"/>
  <c r="AY91" i="7"/>
  <c r="AZ91" i="7" s="1"/>
  <c r="AY93" i="7"/>
  <c r="AZ93" i="7" s="1"/>
  <c r="AY95" i="7"/>
  <c r="AZ95" i="7" s="1"/>
  <c r="AY97" i="7"/>
  <c r="AZ97" i="7" s="1"/>
  <c r="AY99" i="7"/>
  <c r="AZ99" i="7" s="1"/>
  <c r="AY101" i="7"/>
  <c r="AZ101" i="7" s="1"/>
  <c r="AY102" i="7"/>
  <c r="AZ102" i="7" s="1"/>
  <c r="AY103" i="7"/>
  <c r="AZ103" i="7" s="1"/>
  <c r="AY104" i="7"/>
  <c r="AZ104" i="7" s="1"/>
  <c r="AY142" i="7"/>
  <c r="AZ142" i="7" s="1"/>
  <c r="Y4" i="3" l="1"/>
  <c r="Z4" i="3" s="1"/>
  <c r="Y8" i="3" l="1"/>
  <c r="Z8" i="3" s="1"/>
  <c r="Y33" i="3"/>
  <c r="Z33" i="3" s="1"/>
  <c r="Y32" i="3"/>
  <c r="Z32" i="3" s="1"/>
  <c r="Y31" i="3"/>
  <c r="Z31" i="3" s="1"/>
  <c r="Y30" i="3"/>
  <c r="Z30" i="3" s="1"/>
  <c r="Y29" i="3"/>
  <c r="Z29" i="3" s="1"/>
  <c r="Y28" i="3"/>
  <c r="Z28" i="3" s="1"/>
  <c r="Y27" i="3"/>
  <c r="Z27" i="3" s="1"/>
  <c r="Y26" i="3"/>
  <c r="Z26" i="3" s="1"/>
  <c r="Y25" i="3"/>
  <c r="Z25" i="3" s="1"/>
  <c r="Y24" i="3"/>
  <c r="Z24" i="3" s="1"/>
  <c r="Y23" i="3"/>
  <c r="Z23" i="3" s="1"/>
  <c r="Y22" i="3"/>
  <c r="Z22" i="3" s="1"/>
  <c r="Y21" i="3"/>
  <c r="Z21" i="3" s="1"/>
  <c r="Y20" i="3"/>
  <c r="Z20" i="3" s="1"/>
  <c r="Y19" i="3"/>
  <c r="Z19" i="3" s="1"/>
  <c r="Y18" i="3"/>
  <c r="Z18" i="3" s="1"/>
  <c r="Y17" i="3"/>
  <c r="Z17" i="3" s="1"/>
  <c r="Y16" i="3"/>
  <c r="Z16" i="3" s="1"/>
  <c r="Y15" i="3"/>
  <c r="Z15" i="3" s="1"/>
  <c r="Y14" i="3"/>
  <c r="Z14" i="3" s="1"/>
  <c r="Y13" i="3"/>
  <c r="Z13" i="3" s="1"/>
  <c r="Y12" i="3"/>
  <c r="Z12" i="3" s="1"/>
  <c r="Y11" i="3"/>
  <c r="Z11" i="3" s="1"/>
  <c r="Y10" i="3"/>
  <c r="Z10" i="3" s="1"/>
  <c r="Y9" i="3"/>
  <c r="Z9" i="3" s="1"/>
  <c r="Y7" i="3"/>
  <c r="Z7" i="3" s="1"/>
  <c r="Y6" i="3"/>
  <c r="Z6" i="3" s="1"/>
  <c r="Y5" i="3"/>
  <c r="Z5" i="3" s="1"/>
</calcChain>
</file>

<file path=xl/sharedStrings.xml><?xml version="1.0" encoding="utf-8"?>
<sst xmlns="http://schemas.openxmlformats.org/spreadsheetml/2006/main" count="1666" uniqueCount="458">
  <si>
    <t>Doküman Hakkında</t>
  </si>
  <si>
    <t>Genel</t>
  </si>
  <si>
    <t>Doküman Kontrol</t>
  </si>
  <si>
    <t>Genel Bilgiler</t>
  </si>
  <si>
    <t>Versiyon:</t>
  </si>
  <si>
    <t>Versiyon</t>
  </si>
  <si>
    <t>Revizyon Tarihi</t>
  </si>
  <si>
    <t>Değişiklik Açıklaması</t>
  </si>
  <si>
    <t>Risk No</t>
  </si>
  <si>
    <t>Olasılık</t>
  </si>
  <si>
    <t>Etki</t>
  </si>
  <si>
    <t>Risk No.</t>
  </si>
  <si>
    <t>Riske Yönelik Alınacak Karar</t>
  </si>
  <si>
    <t>Doğal Risk Puanı</t>
  </si>
  <si>
    <t>Mevcut Risk Yönetimi Faaliyetleri</t>
  </si>
  <si>
    <t>Artık Risk Puanı</t>
  </si>
  <si>
    <t>Belirleme Tarihi</t>
  </si>
  <si>
    <t>Risklerin Değerlendirilmesi</t>
  </si>
  <si>
    <t>Risklerin Belirlenmesi</t>
  </si>
  <si>
    <t>Riske Yönelik Alınacak Kararların Belirlenmesi</t>
  </si>
  <si>
    <t>Öncü Risk Göstergesi (ÖRG)</t>
  </si>
  <si>
    <t>ÖRG Hedefi</t>
  </si>
  <si>
    <t>ÖRG Raporlama Periyodu</t>
  </si>
  <si>
    <t>Seçiniz</t>
  </si>
  <si>
    <t>Risk İştahı</t>
  </si>
  <si>
    <t>Risklerin İzlenmesi</t>
  </si>
  <si>
    <t>Değişim Nedenleri</t>
  </si>
  <si>
    <t xml:space="preserve">Mevcut Risk Yönetimi Faaliyetleri Değişti mi? </t>
  </si>
  <si>
    <t>Orta</t>
  </si>
  <si>
    <t>Yüksek</t>
  </si>
  <si>
    <t>Revizyonlar (*)</t>
  </si>
  <si>
    <t>Düzenleyen</t>
  </si>
  <si>
    <r>
      <t xml:space="preserve">[1.0] </t>
    </r>
    <r>
      <rPr>
        <i/>
        <sz val="10"/>
        <color theme="1"/>
        <rFont val="Georgia"/>
        <family val="1"/>
        <charset val="162"/>
      </rPr>
      <t>(örnek gösterim)</t>
    </r>
  </si>
  <si>
    <t>Dağıtım &amp; Onaylar (**)</t>
  </si>
  <si>
    <t>Onay Tarihi</t>
  </si>
  <si>
    <t>Açıklama</t>
  </si>
  <si>
    <t>Dokümanın versiyonunu ifade eder.</t>
  </si>
  <si>
    <t xml:space="preserve">Son versiyonun düzenlenme tarihini ifade eder. </t>
  </si>
  <si>
    <r>
      <rPr>
        <sz val="10"/>
        <color rgb="FFC00000"/>
        <rFont val="Georgia"/>
        <family val="1"/>
        <charset val="162"/>
      </rPr>
      <t xml:space="preserve">(*) </t>
    </r>
    <r>
      <rPr>
        <sz val="10"/>
        <color theme="1"/>
        <rFont val="Georgia"/>
        <family val="1"/>
        <charset val="162"/>
      </rPr>
      <t xml:space="preserve">Versiyon geçmişini ifade eder. Bu bölüme dokümana ilişkin yapılan revizyon değişiklikleri versiyon numarası, revizyon tarihi ve değişiklik açıklamaları ile beraber olacak şekilde dokümante edilir. </t>
    </r>
  </si>
  <si>
    <r>
      <rPr>
        <sz val="10"/>
        <color rgb="FFC00000"/>
        <rFont val="Georgia"/>
        <family val="1"/>
        <charset val="162"/>
      </rPr>
      <t>(**)</t>
    </r>
    <r>
      <rPr>
        <sz val="10"/>
        <color theme="1"/>
        <rFont val="Georgia"/>
        <family val="1"/>
        <charset val="162"/>
      </rPr>
      <t xml:space="preserve"> Versiyon geçmişini ifade eder. Bu bölüme dokümana ilişkin yapılan revizyon değişiklikleri versiyon numarası, revizyon tarihi ve değişiklik açıklamaları ve onay tarihi ile beraber olacak şekilde dokümante edilir. </t>
    </r>
  </si>
  <si>
    <t>Versiyon Tarihi:</t>
  </si>
  <si>
    <t>Risk Güncellik Durumu</t>
  </si>
  <si>
    <t>Doğal Risk Seviyesi</t>
  </si>
  <si>
    <t>Artık Risk Seviyesi 
(Sonuç)</t>
  </si>
  <si>
    <t>Doğal Risk Seviyesi Değişti mi?</t>
  </si>
  <si>
    <t>Artık Risk Seviyesi Değişti mi?</t>
  </si>
  <si>
    <t>Yeni Doğal Risk Seviyesi</t>
  </si>
  <si>
    <t>Yeni Artık Seviyesi</t>
  </si>
  <si>
    <t>Açıklama / Revize</t>
  </si>
  <si>
    <t>Mevcut Risk Yönetimi Faaliyetleri Riskin Etkisini Mi Olasılığını Mı Düşürmekte?</t>
  </si>
  <si>
    <t>İlave Risk Yönetim Faaliyeti</t>
  </si>
  <si>
    <t>Faaliyet Sorumluları</t>
  </si>
  <si>
    <t>Faaliyet Durumu</t>
  </si>
  <si>
    <t>Revize Faaliyet Tarihi</t>
  </si>
  <si>
    <t>Değişen Risk Seviyelerine İstinaden Yeni/İlave Faaliyet Tanımlaması Gerekli mi?</t>
  </si>
  <si>
    <t>İlave Risk Yönetim Faaliyetlerin Takip Edilmesi</t>
  </si>
  <si>
    <t>Risk Evreni</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</si>
  <si>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belirlenmesi, değerlendirilmesi, riske yönelik alınacak kararların belirlenmesi ve risklerin izlenmesi için oluşturulmuştur.</t>
  </si>
  <si>
    <t>Katılımcı Değerlendirmeleri</t>
  </si>
  <si>
    <t>Etki Seviyesi</t>
  </si>
  <si>
    <t>Etki Seviyesi Adedi</t>
  </si>
  <si>
    <t>Sıra No</t>
  </si>
  <si>
    <t>Belirlenen Riskler</t>
  </si>
  <si>
    <t>Toplam</t>
  </si>
  <si>
    <t>Ağırlıklı Ortalama Değeri</t>
  </si>
  <si>
    <t>Olasılık Seviyesi</t>
  </si>
  <si>
    <t>Olasılık Seviyesi Adedi</t>
  </si>
  <si>
    <t>ÖRG Sorumlusu</t>
  </si>
  <si>
    <t>Faaliyet Başlangış Tarihi</t>
  </si>
  <si>
    <t>Faaliyet Tamamlanma Tarihi</t>
  </si>
  <si>
    <t>Mevcut Risk Yönetimi Faaliyetlerinin Yeterliliği</t>
  </si>
  <si>
    <t>Mevcut Risk Yönetimi Faaliyetlerinin Yeterlilik Katsayısı</t>
  </si>
  <si>
    <t>Alt Kök Nedenler</t>
  </si>
  <si>
    <t>ÖRG Sapması Durumunda Gerçekleştirilecek Faaliyet</t>
  </si>
  <si>
    <t>Risk Tanımı (Ana kök neden ve etkiyi içerecek şekilde)</t>
  </si>
  <si>
    <t>Varsa İlgili Fırsatlar</t>
  </si>
  <si>
    <t>Stratejik Amaç ve Hedefler</t>
  </si>
  <si>
    <t>Stratejik Amaç No.</t>
  </si>
  <si>
    <t>Stratejik Amaç Tanımı</t>
  </si>
  <si>
    <t xml:space="preserve"> Stratejik Hedef No.</t>
  </si>
  <si>
    <t xml:space="preserve"> Stratejik Hedef Tanımı</t>
  </si>
  <si>
    <t>YÜKSEK</t>
  </si>
  <si>
    <t>ORTA</t>
  </si>
  <si>
    <t>DÜŞÜK</t>
  </si>
  <si>
    <t>ÇOK DÜŞÜK</t>
  </si>
  <si>
    <t xml:space="preserve">SA1. </t>
  </si>
  <si>
    <t>SH1.1</t>
  </si>
  <si>
    <t>Öğretim süreçlerinin çok boyutlu, araştırma ve uygulamaya dayalı, öğrenci odaklı ve yenilikçi bir yaklaşımla gerçekleştirilmesine yönelik altyapıyı oluşturmak</t>
  </si>
  <si>
    <t>Eğitim-öğretim programlarının ve ortamlarının altyapısının; güncel gereksinimler, değişimler ve dönüşümler ışığında sürekli iyileştirilmesi</t>
  </si>
  <si>
    <t>Güncel</t>
  </si>
  <si>
    <t>Eğitim-öğretim programlarında sürekli iyileştirme kültürününe yönelik öğretim elemanlarının tutumları</t>
  </si>
  <si>
    <t>Eğitim-öğretim programlarının sürekli iyileştirilmesinde mali kaynakların erişim konusunda karşılaşılabilecek olası kısıtlar</t>
  </si>
  <si>
    <t>28.05.2025</t>
  </si>
  <si>
    <t xml:space="preserve"> *Eğitim-öğretim programlarının sürekli iyileştirilmesinde bütçe kısıtlarıyla karşılaşılması
*Mali kaynak tahsisinde stratejik planlamanın iyileştirme projelerinin uygulanmasında eksikliği.</t>
  </si>
  <si>
    <t>İç/Stratejik Risk</t>
  </si>
  <si>
    <t>İç/Stratejik Risk/Finansal Risk</t>
  </si>
  <si>
    <t>9</t>
  </si>
  <si>
    <t>*Strateji Geliştirme Daire Başkanlığından Bütçe hazırlama döneminde gerekli raporlamaların yapılması
*Dil eğitimine daha fazla bütçe aktarımı talebinde bulunulması *Mali kaynak kısıtını elimine etmek üzere iş prosesi geliştirmek. Şehir dışından gelecek öğretim elemanlarının yolluk yevmiye taleplerini karşılamak yerine tez jüri sürecini çevrimiçi gerçekleştirmek</t>
  </si>
  <si>
    <t>Kısmen Yeterli</t>
  </si>
  <si>
    <t>Yeterli</t>
  </si>
  <si>
    <t>*KİDR raporuna istinaden iyileştirme eylemlerinin uygulanması/ CO-OP Ortak Eğitim Dersi anket uygulanması 
*Mesleki gelişim çalıştayları kapsamında farkındalık oluşturulmaktır
*Paydaşlar ile etkileşim içerisinde olunması</t>
  </si>
  <si>
    <t>Riski Kabul Etmek</t>
  </si>
  <si>
    <t>Riski Azaltmak</t>
  </si>
  <si>
    <t>*Kaite çalışmaları/İyileştirme/Süreç Yönetimi PUKÖ Döngüsü gibi iyileştirme kültürünün çalışmalarda benimsenmemesi
*Eğitim elemanlarının mesleki gelişim süreçlerine yönelik sistematik teşviğin zenginleştirilmemesi.
*Eğitim-öğretim programlarında sürekli iyileştirme kültürününe yönelik öğretim elemanlarının yeterli bilgi seviyesine sahip olmaması</t>
  </si>
  <si>
    <t>Prof.Dr. Bünyamin AKGÜL
Prof. Dr. Mehmet POLAT
Prof. Dr. M. Emre İLAL
Prof. Dr. Mehtap EANES
Dr. Öğr. Üyesi Sinem BEZİRCİLİOĞLU
Öğr. Gör. Dr. Yasemin ÖZCAN GÖNÜLAL
Öğr. Gör. Ebru ASLAN ÇALLIOĞLU</t>
  </si>
  <si>
    <t>Etki ve Olasılık</t>
  </si>
  <si>
    <t>SH1.2</t>
  </si>
  <si>
    <t>Eğitim-öğretim programlarının ulusal ve uluslararası ölçekte tanınırlığını ve tercih edilebilirliğini sağlamak</t>
  </si>
  <si>
    <t>Dış/Stratejik</t>
  </si>
  <si>
    <t xml:space="preserve">Dış ilişkilerde yaşanabilecek dönemsel değişimlerin olası olumsuz etkileri </t>
  </si>
  <si>
    <t>Uluslararası diplomasinin ve ilişkilerin değişkenliği nedeniyle öğrencilerin tercih yetisini etkilemesi</t>
  </si>
  <si>
    <t>İç/Dış/Stratejik</t>
  </si>
  <si>
    <t>İç ve dış çevrede meydana gelen, geniş çaplı ve uzun vadeli etkisi olan değişikliklerin, yabancı uyruklu öğrencilerin Enstitüyü tercih etme kararlarını olumsuz yönde etkilemesi</t>
  </si>
  <si>
    <t>Ulusal ve uluslararası ilişkilerin dönemsel olarak değişkenliği nedeniyle yabancı uyruklu öğrencilerin Enstitüyü tercih kararlarını negatif yönde etkilemesi</t>
  </si>
  <si>
    <t>15</t>
  </si>
  <si>
    <t>Katkı payı ve öğrenim ücretlerinde dönemin koşullarına göre öğrenci lehine  iyileştirmelerin yapılması ve bu hususlarda web sayfalarında gerekli duyuruların yapılarak online işlemlerin yapılmasının sağlanması, barınma sorununun olmaması, eksik evrak olması durumunda öğrenciye evrak teslimi için ek süre verilmesi, olası durumlar karşısında öğrenciye geç kayıt hakkı tanınması.</t>
  </si>
  <si>
    <t>Aynur YAKAR</t>
  </si>
  <si>
    <t>SA1</t>
  </si>
  <si>
    <t>Eğitim-Öğretim süreçlerinin çok boyutlu, araştırma ve uygulamaya dayalı, öğrenci odaklı ve yenilikçi bir yaklaşımla gerçekleştirilmesine yönelik altyapıyı oluşturmak</t>
  </si>
  <si>
    <t>SH1.3</t>
  </si>
  <si>
    <t xml:space="preserve">Eğitim-öğretim programlarında ulusal ve uluslararası değişim/dolaşımın geliştirilmesi </t>
  </si>
  <si>
    <t>Dış/Ekonomik</t>
  </si>
  <si>
    <t>Uluslararası ilişkiler ve yaşam maliyetlerindeki değişkenliklerin, uluslararası 
öğrencilerin tercihlerini olumsuz etkilemesi</t>
  </si>
  <si>
    <t xml:space="preserve">Günümüz ekonomik koşullarının küresel anlamda aşağı ivmede seyretmesi  öğrencilerin yabancı ülkelerde eğitim-öğretim faaliyeti sürdürmesini olumsuz etkilemektedir. Öğrencilerin eğitim ve öğretim faaliyetine hiç başlayamama veya faaliyete devam edememe riski ortaya çıkmaktadır. </t>
  </si>
  <si>
    <t>Fırsat</t>
  </si>
  <si>
    <t xml:space="preserve">Uluslararası öğrencilerin ülkemizde eğitimlerini sürdürmeye yeterli maddi güvenceye sahip olduklarını kanıtlaması amacıyla her 
yıl Enstitümüz Yönetim Kurulu tarafından belirlenen miktarda maddi olanağının olduğunu gösteren banka cüzdan 
fotokopisi veya burslu ise burslu olduğuna ilişkin belge ya da garantörü tarafından imzalanan 
taahhütname belgesi ve garantörün banka cüzdan fotokopisinin kayıt esnasında sunulması istenmiştir.  Bu kural ile öğrenim faaliyetine başlamak isteyen öğrencilerin mevcut koşullar hakkında bilgilenmesi sağlanıp mevcut koşullar yönünden kendilerini  güvence altına alması beklenmektedir. </t>
  </si>
  <si>
    <t>Dış/Ekonomik/Proje</t>
  </si>
  <si>
    <t xml:space="preserve">  Değişim/dolaşım programlarına katılan paydaşlara sağlanan mali desteğin 
gidilecek ülkedeki bölgesel yaşam koşulları için yetersiz olması</t>
  </si>
  <si>
    <t>İç paydaşların değişim/dolaşım programlarına ilişkin farkındalıklarının yüksek olması nedeniyle hareketliliklerden faydalanmak isteyen iç paydaş sayısının fazla olmasına rağmen projelerin mali desteğinin tüm paydaşlara yetecek düzeyde olmaması paydaşların kendi imkanları ile gidecekleri ülkelerde ekonomik zorluklarla karşılaşmasına neden olmaktadır.</t>
  </si>
  <si>
    <t xml:space="preserve">Birimimizde görev yapan personellerimiz; daha önce değişim ve dolaşım programlarına katılan iç paydaşlarımızın deneyimlerini  değişim/ dolaşım programlarına katılacak paydaşlara  aktarıp aynı zamanda düzenli oryantasyon faaliyetleri düzenleyerek  doğru yönlendirmeler ile oluşabilecek riskleri azaltmaya çalışmaktadır. </t>
  </si>
  <si>
    <t>Riskten Kaçınmak</t>
  </si>
  <si>
    <t>Doç. Dr. Hatice Eser ÖKTEN</t>
  </si>
  <si>
    <t>Eğitim-öğretim 
programlarında yabancı 
dil eğitim altyapısının 
güçlendirilmesi</t>
  </si>
  <si>
    <t>İç/Stratejik</t>
  </si>
  <si>
    <t>Öğrencilerin yabancı dili etkin kullanma becerilerinin düşük olması</t>
  </si>
  <si>
    <t>Öğrencilerin önceki eğitim seviyelerinin kurumun belirlediği standardın altında kalması</t>
  </si>
  <si>
    <t>Dış</t>
  </si>
  <si>
    <t>Enstitümüze kayıt yaptıran öğrencilerin yabancı dil seviyelerinin düşük olması</t>
  </si>
  <si>
    <t>Öğrencilerin lise dil eğitim seviyelerinin yetersiz olması.</t>
  </si>
  <si>
    <t>Ofis saatlerinde öğrencilere bireyel destek verilmesi.</t>
  </si>
  <si>
    <t>Yabancı dil eğitimi için insan kaynağının istenilen düzeyde artırılamaması</t>
  </si>
  <si>
    <t>Artan öğrenci sayılarının aksine öğretim elemanlarının sayısının yetersiz / sabit kalması.</t>
  </si>
  <si>
    <t>Öğretim görevlisi sayısının arttırılması</t>
  </si>
  <si>
    <t>SH1.4</t>
  </si>
  <si>
    <t>Konuşma kulübü etkinlikleri düzenlenmesi, üniversiteler arası yarışma düzenlenmesi, sınıf içi etkileşimli uygulamalar yapılması.</t>
  </si>
  <si>
    <t>Dr. Öğr. Üyesi Sinem BEZİRCİLİOĞLU</t>
  </si>
  <si>
    <t>Bilimsel araştırmalar aracılığıyla 
evrensel düzeyde bilgi üretmek 
ve katma değeri olan yenilikçi 
hizmet, teknoloji ve tasarım 
geliştirmek</t>
  </si>
  <si>
    <t>SH2.1</t>
  </si>
  <si>
    <t>Uluslararası, ulusal ve
 bölgesel yaygın etkisi 
olacak bilimsel araştırma
 projelerinin yürütülmesi</t>
  </si>
  <si>
    <t xml:space="preserve">İç/ Operasyonel </t>
  </si>
  <si>
    <t>Bilim insanlarının eğitim-öğretim 
yükünün ve idari görevlerin 
fazla olması</t>
  </si>
  <si>
    <t xml:space="preserve">Öğretim üyelerinin idari iş yükünü azaltacak profesyonel destek eksikliği Ders yükünün fazla olması
</t>
  </si>
  <si>
    <t xml:space="preserve">Yüksek </t>
  </si>
  <si>
    <t>Akademik Personelin idari Görevlerini gönüllülük esası ile yapılması, Araştırma Destek Ofisinin güçlendirilmesi( 2024 Yılında AB Ofisinin açılması)</t>
  </si>
  <si>
    <t>Lisansüstü öğrenci sayısının değişken olması nedeniyle yürütülen bilimsel araştırma projelerinin devamlılığının sağlanmasındaki güçlükler</t>
  </si>
  <si>
    <t xml:space="preserve">Öğrenci mezuniyet süresi ile proje zaman çizelgesinin uyumsuzluğu, Projelerde öğrenci burslarını sürekli karşılayacak sürdürülebilir finansman modelinin olmaması
</t>
  </si>
  <si>
    <t>Lisansüstü Öğrencilere verilen bursların çeşitliliği arttırılmaya çalışılmaktadır.( TÜBİTAK Projelerinde burslu çalışan öğrencilerin devamlılığı sağlanmaktadır.)</t>
  </si>
  <si>
    <t>Prof. Dr. Cem ÇELEBİ</t>
  </si>
  <si>
    <t>Bilimsel araştırmalar aracılığıyla evrensel düzeyde bilgi üretmek ve katma değeri olan yenilikçi hizmet, teknoloji ve tasarım geliştirmek</t>
  </si>
  <si>
    <t>Uluslararası bilim insanlarına sunulan olanakların sınırlı olması</t>
  </si>
  <si>
    <t>*Bilimsel projeler için e-kaynakların temininin döviz cinsinden olması ve döviz kurundaki dalgalanmaların öngörülememesi
*Üniversitelere sağlanan iç ve dış finansal kaynakların yeterli olmaması</t>
  </si>
  <si>
    <t>Prof. Dr. Cem ÇELEBİ
Gültekin GÜRDAL</t>
  </si>
  <si>
    <t>SH2.2</t>
  </si>
  <si>
    <t>Araştırma altyapısının güçlendirilmesi 
ve yetkinliğinin geliştirilmesi</t>
  </si>
  <si>
    <t xml:space="preserve">İç/Dış/Finansal </t>
  </si>
  <si>
    <t>Merkezi bütçeye veya sınırlı dış fonlara bağımlı kalınması</t>
  </si>
  <si>
    <t xml:space="preserve">Enstitümü tarafından büyük ölçekli (ADEP, İdame gibi) projeler yapılmakta böylece araştırma alt yapısının güncellenmesi ve geliştirilmesine çalışılmaktadır. </t>
  </si>
  <si>
    <t>Araştırma çıktıları performans yönetiminin etkin yapılamaması durumunda; araştırma çıktılarının verimliliğinin yansıtılamaması</t>
  </si>
  <si>
    <t>Araştırma çıktılarının izlenmesi ve raporlanmasına yönelik dijital sistemlerin eksikliği</t>
  </si>
  <si>
    <t xml:space="preserve">Proje yürütücülerince ADEP projelerinde Makale ve Patent ile Lisansüstü Tez Projelerinde tezin tamamlanması şartı bulunmaktadır. </t>
  </si>
  <si>
    <t>Teknolojideki hızlı değişimler kaşısında araştırma altyapısının güncelliğini yitirmesi</t>
  </si>
  <si>
    <t>SH2.3</t>
  </si>
  <si>
    <t>Uluslararası ve ulusal proje ortaklığı ve iş birlikleri aracılığıyla nitelikli bilimsel araştırma çıktılarının üretilmesi</t>
  </si>
  <si>
    <t xml:space="preserve">Dış /Stratejik </t>
  </si>
  <si>
    <t>Ulaşım araçlarının yetersiliği</t>
  </si>
  <si>
    <t xml:space="preserve">İç /Operasyonel </t>
  </si>
  <si>
    <t>Uluslararasılaşma yönünde kurumsal kültür ve idari işlemlerdeki yaşanan zorluklar</t>
  </si>
  <si>
    <t>Personeldeki yabancı dil eksikliği</t>
  </si>
  <si>
    <t>Mevzuat kapsamında yapılan işlemler nedeniyle gerçekleştirilen faaliyetlerin sınırlı kalması.</t>
  </si>
  <si>
    <t>Dış/iç/Operasyonel</t>
  </si>
  <si>
    <t>Uluslararası proje ortaklığı geliştirme konusunda ulusal mevzuatın ortaklık  yapılacak ülkenin mevzuatı ile uyumsuz olması</t>
  </si>
  <si>
    <t>Her ülke  mevzuatın kendi iç işlerine göre şekillenmiş olmasından kaynaklanmaktadır.</t>
  </si>
  <si>
    <t>Enstitümüz tarafından yerel Yönetimle işbirliği yapılarak otobüs sefer sayıları arttırılmıştır.</t>
  </si>
  <si>
    <t>Enstitümüz tarafından idari personelin yabancı dil eksiliğinin giderilmesi amacıyla Yabancı Diller Yüksekokulu tarafından kurslar açılmaktadır.</t>
  </si>
  <si>
    <t>Akademik personel alımlarında Enstitümüz tarafından belirlenen atama kriterleri uygulanmakta, Büyük ölçekli Projelerin yazımı ile altyapı imkanlarının gelişmesi sağlanmaktadır.</t>
  </si>
  <si>
    <t>Araştırmalar Direktörlüğü altında bulunan AB Ofisinde uluslararası proje ortaklıkları geliştirmek üzere çalışmaktadır.</t>
  </si>
  <si>
    <t>SH2.4</t>
  </si>
  <si>
    <t>Bilimsel araştırma projeleri için
 nitelikli insan kaynağı havuzunun zenginleştirilmesi</t>
  </si>
  <si>
    <t xml:space="preserve">Dış/Finansal </t>
  </si>
  <si>
    <t>Nitelikli bilim insanı istihdamına ilişkin mali kaynakların sınırlı olması</t>
  </si>
  <si>
    <t>Kadro açma ve istihdam süreçlerinin mevzuat kapsamında merkezi olarak belirlenmesi</t>
  </si>
  <si>
    <t>Her yıl nitelikli personel alımı için gerekli hazırlıklar yapılarak YÖK'ten talep edilmektedir.</t>
  </si>
  <si>
    <t xml:space="preserve">Araştırma laboratuvarlarında çalışacak nitelikli uzman personel istihdamında sorunlar yaşanması                      </t>
  </si>
  <si>
    <t>Öğretim görevlisi istihdamı yapılabilecek yerler, "Devlet Yükseköğretim Kurumlarında Öğretim Elemanı Norm Kadrolarının Belirlenmesine ve Kullanılmasın İlişkin Yönetmelik" gereğince sınırlı tutulduğundan yetersizlikler yaşanmaktadır.</t>
  </si>
  <si>
    <t>-</t>
  </si>
  <si>
    <t>Yıllık Cumhurbaşkanlığı Kadro Kararnamesi doğrultusunda birimlerce,  ihtiyaç duydukları nitelikte personel talep edilmektedir ancak mevcut düzenleme doğrultusunda bu talepler YÖK'e iletilememekte, iletilse dahi olumlu yanıt alınamaktadır.</t>
  </si>
  <si>
    <t>Alınan öğretim görevlisi (uygulamalı birim) sayısı</t>
  </si>
  <si>
    <t>Hüseyin ÖZCAN</t>
  </si>
  <si>
    <t>Çok disiplinli ve disiplinler arası alan araştırma laboratuvarlarında istihdam edilen uzman sayısının Stratejik Planda belirtilen hedefler doğrultusunda arttırmak.</t>
  </si>
  <si>
    <t>Yılda bir.</t>
  </si>
  <si>
    <t>Kadro talebi yapılır.</t>
  </si>
  <si>
    <t>Söz konusu nitelikteki personel ihtiyacı kurum içi insan kaynağından kısmen karşılanacaktır.</t>
  </si>
  <si>
    <t>Bilimsel araştırma projeleri için nitelikli insan kaynağı havuzunun zenginleştirilmesi</t>
  </si>
  <si>
    <t xml:space="preserve">İlgili mevzuat değişiklikleri                                                                 </t>
  </si>
  <si>
    <t>İlgili Yönetmelik değişikliğinin Yükseköğretim Kurulu Başkanlığının yetkisinde olması nedeni ile geliştirme sağlanamamaktadır.</t>
  </si>
  <si>
    <t>16</t>
  </si>
  <si>
    <t xml:space="preserve">  Mevzuat değişiklikleri Resmi Gazete'den takip edilmektedir. Değişiklik olması halinde, kurum mevzuatına uygulanmakta ve gerekli duyurular yapılmaktadır. </t>
  </si>
  <si>
    <t>SA2</t>
  </si>
  <si>
    <t>Dış/Operasyonel Risk</t>
  </si>
  <si>
    <t>Riski Devretmek</t>
  </si>
  <si>
    <t>SH2.5</t>
  </si>
  <si>
    <t>Bilimsel araştırma projelerinin, üst olitika belgeleriyle belirlenen öncelikli araştırma alanları ile uyumlu olarak yürütülmesi</t>
  </si>
  <si>
    <t>İç/Dış/ Stratejik</t>
  </si>
  <si>
    <t>Üst politika belgeleriyle belirlenen öncelikli araştırma alanları ile uyumu konusunda güçlük yaşanabilmesi</t>
  </si>
  <si>
    <t>*Öncelikli alanlar YÖK tarafından belirlenmesi
*Öncelikli araştırma alanları ile ilgili bir veri setinin olmaması</t>
  </si>
  <si>
    <t>YÖK tarafından belirlenen öncelikli alanların genişletilmesi amacıyla toplantılarda talepte bulunulmaktadır.</t>
  </si>
  <si>
    <t>İnovasyon ekosisteminin kapasitesini güçlendirmek</t>
  </si>
  <si>
    <t>Paydaşlarımızın girişimciliğe ve yenilikçiliğe yönelik yetkinlik kazanımlarının geliştirilmesi</t>
  </si>
  <si>
    <t>İç Riskler/Operasyonel Riskler</t>
  </si>
  <si>
    <t>Girişimcilik ve yenilikçilik konularında yürütülen etkinliklerin yaygınlaştırılmasında yaşanılan güçlükler</t>
  </si>
  <si>
    <t>*Yoğun akademik çalışmalar nedeniyle ilgi eksikliği, etkinliklerin faydasının somut olarak anlatılamaması, kampüs dışından erişim güçlüğü, yaygınlaştırma kanallarının yetersizliği
*Öğrenciler ve akademisyenlerde girişimcilik kültürünün geliştirilme ihtiyacının bulunması</t>
  </si>
  <si>
    <t>Çevrim içi erişim, çoklu tanıtım kanalları, somut fayda vurgusu ve paydaş iş birlikleri ile etkinliklerin yaygınlaştırılması</t>
  </si>
  <si>
    <t>İç Riskler/Operasyonel Riskler/ Stratejik Riskler</t>
  </si>
  <si>
    <t>İnsan kaynağımızın mevcut iş yükü nedeniyle girişimcilik ve yenilikçilik konularına yönelik etkinliklere yeterli zamanı ayıramaması</t>
  </si>
  <si>
    <t>*İstihdam maliyetlerinin yüksekliği ve gerekeli pozisyonlara uygun deneyimli personel bulunamaması
*Girişimcilik faaliyetlerinin görev tanımlarına entegre edilmemesi ve iş yükü planlamasına yansıtılmaması</t>
  </si>
  <si>
    <t>12</t>
  </si>
  <si>
    <t>İnsan kaynağı yetersizliğine karşı görev planlaması, esnek iş bölümü, proje bazlı istihdam, öğrenci topluluklarıyla iş birlikleri, dış kaynak kullanımı ve stratejik ortaklıklarla etkinliklerin sürdürülebilirliğinin  sağlanması</t>
  </si>
  <si>
    <t>Zayıf</t>
  </si>
  <si>
    <t>İç Riskler/Finansal Riskler/ Dış Riskler/ Stratejik Riskler</t>
  </si>
  <si>
    <t>Girişimcilik ve yenilikçilik faaliyetlerini destekleyecek kaynaklara erişimde yaşanacak güçlükler</t>
  </si>
  <si>
    <t>*Kurumsal bütçe önceliklendirmelerindeayrılan payın sınırlı olması ve bu alanlar için alternatif dış kaynaklara (ulusal/uluslararası fonlar, ajans destekleri vb.) erişim kapasitesinin de sınırlı olması
*Girişimcilik faaliyetlerine yönelik ayrılan bütçenin yetersizliği
*Girişimcilik ve yenilikçilik faaliyetlerini destekleyecek personel, finans, fiziki alan ve ulaşım kaynaklarına erişimde yaşanacak güçlükler.</t>
  </si>
  <si>
    <t>Bütçe önceliklendirmesi, uygun destek mekanizmalarının takip edilmesi, başvuru ve yürütme süreçleri için dışardan hizmet alımı, stratejik iş birlikleri ve sponsorlar üzerinden kaynak yaratma çalışmaları</t>
  </si>
  <si>
    <t>Dış Riskler/Operasyonel Riskler/İç Riskler/  Stratejik Riskler</t>
  </si>
  <si>
    <t>Girişimcilik ve yenilikçilik kültürünün geliştirilmesinin zamana bağlı bir süreç olması</t>
  </si>
  <si>
    <t>*Girişimcilik ve yenilikçilik, davranışsal ve kurumsal düzeyde dönüşüm gerektiren; farkındalık, motivasyon ve deneyimle gelişen bir alan olduğu için, bu kültürün yerleşmesi kısa vadede değil, uzun vadeli ve süreklilik arz eden çalışmalarla mümkün olabilmesi
*Yenilikçi fikirlerin somut çıktıya dönüşmesi için maddi olanakların artırılarak mevzuatta buna yönelik düzenleme yokluğu</t>
  </si>
  <si>
    <t>6</t>
  </si>
  <si>
    <t xml:space="preserve">Girişimcilik kültürünün yerleşmesi, teşvik ve yönlendirme için düzenli etkinlik ve eğitimlerin organize edilmesi, kurumsal kararlılıkla uzun vadeli farkındalık çalışmaları yürütülmesi </t>
  </si>
  <si>
    <t>SA3</t>
  </si>
  <si>
    <t>SH3.1</t>
  </si>
  <si>
    <t>Prof. Dr. Cem ÇELEBİ
Dr. Sinan Yılmaz</t>
  </si>
  <si>
    <t>Prof. Dr. Cem ÇELEBİ
Dr. Sinan Yılmaz
Aylin HANCIOĞLU</t>
  </si>
  <si>
    <t>Henüz ilan edilmemiş ya da dolmamış pozisyonlara uygun personel yerleştirilmesi (Teknopark)</t>
  </si>
  <si>
    <t>Fon çağrılarına yönelik kurum içi personel istihdamı, stratejik partner görüşmeleri yapılması (Teknopark)</t>
  </si>
  <si>
    <t>Patent, faydalı model ve tasarım tescil kapsamında başvuru, tescilleme, lisanslama ve ticarileşen patent sayısının arttırılması</t>
  </si>
  <si>
    <t>İç Riskler/Proje Riski/Dış Riskler/Stratejik Riskler</t>
  </si>
  <si>
    <t>Patent, faydalı model ve tasarım tescil kapsamında başvuru, tescilleme, lisanslama ve ticarileşme süreçlerinin olumsuz sonuçlanabilme riski</t>
  </si>
  <si>
    <t>*Geliştirilen teknoloji ve yenilik faaliyetlerinin, Türkiye’deki sanayi kuruluşlarının teknoloji düzeyine kıyasla daha ileri seviyede olması, sanayinin ihtiyaç duyduğu daha düşük teknolojili çözümlerle üniversitenin çıktılarının örtüşmemesi, patent başvuru ve tescil süreçlerinin maliyetli ve zaman alıcı olması, araştırmacıların bu süreçlere dahil olma motivasyonunu azaltması
*Ürün/patent ticarileştirmeye uygun pazar analizlerinin ve iş modeli geliştirme çalışmalarının yapılmasının desteklenmesi</t>
  </si>
  <si>
    <t>8</t>
  </si>
  <si>
    <t>Araştırmacılara yönelik patent, faydalı model ve tasarım tescil süreçlerine ilişkin eğitim programları ve bire bir mentorluk hizmetleri sunulması, Teknoloji Transfer Ofisleri aracılığıyla lisanslama, spin-off oluşturma ve yatırımcı bulma konularında destek verilmesi, patent portföyleri sanayiye yönelik kataloglanmakta ve pazarlama faaliyetleri yürütülmektesi ve yurtdışı firmalarına lisanslama yapılması için işbirliklerinin geliştirilmesi.</t>
  </si>
  <si>
    <t>İç Riskler/ Operasyonel Risk</t>
  </si>
  <si>
    <t>Geliştirilen patent, faydalı model ve tasarımın ticarileşme sürecindeki belirsizlikler</t>
  </si>
  <si>
    <t>*Geliştirilen teknoloji ve yenilik faaliyetlerinin, Türkiye’deki sanayi genel teknoloji düzeyine göre daha ileri olması, sanayinin ihtiyaç duyduğu daha düşük teknolojili çözümlerle üniversitenin çıktılarının örtüşmemesine neden olmaktadır. Bu durum, sanayi iş birliklerinin kurulmasını ve sürdürülebilirliğini zorlaştırmakta, ticarileştirme sürecinde belirsizlik yaratması, geliştirilen patent veya faydalı modellerin teknik olgunluk düzeyinin sanayinin taleplerine uygun olmaması ve çoğunlukla prototip ya da ürün aşamasına gelmemiş olması, ticarileşme potansiyelini düşürmesi.
*Hedef pazar ve müşteri ihtiyaçlarına yönelik yeterli araştırma ve analiz yapılmasının desteklenme ihtiyacı bulunması.</t>
  </si>
  <si>
    <t>İç Riskler/ Finansal Riskler</t>
  </si>
  <si>
    <t>Patent, faydalı model ve tasarım süreçlerini yürütmek için gerekli mali kaynağa erişimde yaşanabilecek güçlükler</t>
  </si>
  <si>
    <t>*Patent, faydalı model ve tasarım gibi fikri mülkiyet süreçlerine ayrılan kaynağın yetersiz olması, Teknoloji transfer ofisinin sınırlı bütçeye ve personel sayısı ile faaliyet göstermesi, başvuru, tescil ve sürdürme gibi aşamalarda gerekli mali desteğin sağlanması, ticarileşen fikri mülkiyet sayısının düşük olması nedeniyle elde edilen gelirlerle yeni başvuruların finanse edilebileceği sürdürülebilir bir döngüsel finansman modeli kurulamaması
*Sınai mülkiyet hakları süreçleri için ayrılmış özel bütçeye sahip olunmaması.</t>
  </si>
  <si>
    <t>10</t>
  </si>
  <si>
    <t>SH3.2</t>
  </si>
  <si>
    <t>Üniversite-sanayi iş birliklerini güçlendirmek için düzenli olarak sektör odaklı toplantılar, ihtiyaç analizleri ve ortak proje çağrılarına başvuru yapılması, TRL değerlendirilmesi ve geliştirme aşamalarının prototip ve ürün aşamasına taşınması için destek mekanizmalarına başvuru yapılması, Sanayi ile ortak prototip geliştirme ve pilot uygulama süreçleri desteklenerek, ürünlerin teknik olgunluk düzeyinin yükseltilmesi ve pazara uygun hale getirilmesi yapılacaktır.</t>
  </si>
  <si>
    <t>Fikri mülkiyet başvuru, tescil ve sürdürme maliyetlerine yönelik fon kaynaklarına başvuru yapılması, sınırlı bütçe ve personel ile faaliyet göstermesinden kaynaklanan kısıtları aşmak için iş birlikçi modeller benimsenmesi</t>
  </si>
  <si>
    <t>İYTE’nin yenilikçilik ekosisteminin görünürlüğünün güçlendirilmesi</t>
  </si>
  <si>
    <t>İç Riskler/ Finansal Riskler /Dış Riskler</t>
  </si>
  <si>
    <t>Enstitünün girişimcilik ve yenilikçilik kapasitesinin dış paydaşlar tarafından farkındalığını geliştirecek mali kaynağa erişimde yaşanabilecek güçlükler</t>
  </si>
  <si>
    <t>*Girişimcilik ve yenilikçilik odaklı görünürlük faaliyetlerinin özel olarak tanımlanmış bir bütçe kaleminde yer almaması
*Dış paydaşlar ile etkileşimin artırılması ihtiyacının bulunması</t>
  </si>
  <si>
    <t>28.05.2026</t>
  </si>
  <si>
    <t>Girişimcilik ve yenilikçilik odaklı görünürlük faaliyetleri mevcut bütçeler, projeler ve iş birlikleri çerçevesinde sürdürülmektedir. Dijital iletişim kanalları, etkinlikler ve dış paydaşlarla kurulan iş birlikleriyle farkındalık artırılmaktadır. Özel bir bütçe kalemi olmamasına rağmen riskin etkisi kısmen yönetilmektedir.</t>
  </si>
  <si>
    <t>Dış Riskler/Stratejik Risk/ İç Riskler</t>
  </si>
  <si>
    <t>Teknoloji Geliştirme Bölgelerinin sayısının, çeşitliliğinin ve kapasitesinin büyümesi nedeniyle Teknoloji Geliştirme Bölgeleri arasında değişen rekabet koşulları</t>
  </si>
  <si>
    <t>*TGB’ler arasında performans ölçütleri, hizmet kalitesi standartları ve stratejik pozisyonlandırma farklılıklarının bulunması; bazı bölgelerin daha güçlü altyapı, insan kaynağı, yatırım ağı, teşvik imkânına sahip olması
*Bölgelerin kendine özgü güçlü yönlerini ortaya koyacak stratejik farklılaşmanın eksikliği</t>
  </si>
  <si>
    <t>28.05.2027</t>
  </si>
  <si>
    <t>Rekabeti yönetmek için  hizmet kalitesi kıyaslamaları ve stratejik iş birliği faaliyetleri yürütülerek, bölgesel farklılıkların etkileri azaltılmaya çalışılmaktadır.</t>
  </si>
  <si>
    <t>Girişimcilik ve yenilikçiliğe yönelik eğitim ve desteklere ayrılacak mali kaynaklara erişimde yaşanabilecek güçlükler</t>
  </si>
  <si>
    <t>*Girişimcilik ve yenilikçilik faaliyetlerinin, kurumsal bütçelerde öncelikli alanlar arasında yeterince yer bulamaması ve bu faaliyetlere özgü dış fon kaynaklarına erişim konusunda kurumsal kapasitenin (takip, başvuru, yönetim) sınırlı olması.
*Devlet, özel sektör ve uluslararası fonlardan düzenli ve etkin şekilde destek alınamaması</t>
  </si>
  <si>
    <t>28.05.2028</t>
  </si>
  <si>
    <t xml:space="preserve">Dış fon başvuru süreçlerine yönelik eğitimler ve stratejik planlamalar yapılmakta, dış fon sağlayıcılarıyla ilişkiler geliştirilmekte, iç kaynaklar daha etkin şekilde kullanılarak, sınırlı kurumsal kapasite yönetilmektedir. </t>
  </si>
  <si>
    <t>Dış Riskler/ İtibar Riski/ Stratejik Riskler</t>
  </si>
  <si>
    <t>Girişimcilik ve yenilikçilik konularında faaliyet gösteren büyük ölçekli/tanınan ulusal ve uluslararası firmaların, farklı Teknoloji Geliştirme Bölgelerini tercih etmeleri</t>
  </si>
  <si>
    <t>*Bazı TGB'lerin lokasyon, erişilebilirlik, sektörel kümelenme, güçlü marka algısı, alt yapı olanakları ve paydaş etkileşimli hizmetlerin diğerlerine kıyasla daha rekabetçi olması.
*Altyapı farklılıklarının bulunması</t>
  </si>
  <si>
    <t>28.05.2029</t>
  </si>
  <si>
    <t>4</t>
  </si>
  <si>
    <t>Rekabet gücünü artırmak için altyapı, sektörel kümelenme ve paydaş etkileşimi gibi alanlarda güçlü bir marka algısı oluşturmak, bu yönde proje ve işbirlikleri kurgulanması; bu proje ve işbirliklerinin tanıtımının yapılması.</t>
  </si>
  <si>
    <t>İç Riskler/Operasyonel Riskler/ Dış Riskler/ Stratejik Riskler</t>
  </si>
  <si>
    <t>Girişimcilik ve yenilikçilik ekosisteminin sunduğu hizmetlerin konusunda paydaşlara erişimde yaşanabilecek olumsuzluklar</t>
  </si>
  <si>
    <t>*Hizmetlerin tanıtımı ve yönlendirilmesine yönelik iletişim mekanizmalarının planlanmasında bütçe azlığı; hizmetlerin içeriği, kapsamı ve erişim yolları hakkında paydaşlar arasında olası farkındalık eksikliği bulunması.
*Paydaş İletişiminde Koordinasyon Eksikliği ve Altyapı Yetersizliği</t>
  </si>
  <si>
    <t>28.05.2030</t>
  </si>
  <si>
    <t>Hizmetlerin içeriği ve erişim yolları hakkında farkındalık oluşturmak için eğitim ve bilgilendirme toplantıları düzenlenmesi; dijital platformlar ve araçlar üzerinden stratejik iletişim planlanmaları gerçekleştirilmesi.</t>
  </si>
  <si>
    <t>SH3.3</t>
  </si>
  <si>
    <t>Küresel teknoloji firmaları ve araştırma enstitüleriyle işbirlikleri kurularak bölgesel inovasyon kapasitesinin artırılması (Teknopark)</t>
  </si>
  <si>
    <t>Devlet destekleri/teşvikler ve özel sektör fonlarıyla ek finansal kaynaklar sağlanması(Teknopark)</t>
  </si>
  <si>
    <t>Karmaşık girişimcilik ve yenilikçilik odaklı problemlere çok yönlü bakış açısı getirebilecek “disiplinler arası/çok disiplinli” çalışma yeteneğinin geliştirilmesi</t>
  </si>
  <si>
    <t>İç Riskler/ Operasyonel Risk/ Dış Riskler/ Stratejik Riskler</t>
  </si>
  <si>
    <t>Öğretim elemanlarının araştırma ve eğitim yüklerinin, girişimcilik ve yenilikçilik odaklı projelere sınırlı katılımları</t>
  </si>
  <si>
    <t>*Akademik teşvik sistemlerinin öncelikli olarak yayın, proje ve eğitim performansına dayalı olması; öğretim elemanlarının zaman ve motivasyonlarını girişimcilik ve yenilikçilik faaliyetlerine yönlendirmelerini zorlaştırmakta, bu alanlara ayrılabilecek kaynakları ve iş gücünü sınırlaması
*Projelere başvurularda öncelikli alan sınırlamaları olması</t>
  </si>
  <si>
    <t>28.05.2031</t>
  </si>
  <si>
    <t>Öğretim elemanlarının girişimcilik ve yenilikçilik faaliyetlerine katılımını artırmak amacıyla teşvik sistemlerinin yeniden yapılandırılması, iş yükü esnekliği sağlanması, farkındalık ve eğitim programları sunulması, teknoloji transfer ofisleriyle desteklenmeleri ve sanayi iş birliklerinin teşvik edilmesi</t>
  </si>
  <si>
    <t>İç Riskler/ Stratejik Risk</t>
  </si>
  <si>
    <t xml:space="preserve"> İç paydaşların görev aldıkları girişimcilik ve yenilikçilik odaklı projelerde dış paydaşların beklentilerini karşılamamaları </t>
  </si>
  <si>
    <t>*İç paydaşların, dış paydaşların  iş yapma biçimlerine, önceliklerine ve performans beklentilerine yeterince hâkim olmamaları; ortak proje kültürü ve iletişim becerilerinin sınırlı olması nedeniyle beklenti uyumsuzluğu yaşanması.
*Paydaşlar arasında düzenli ve açık iletişim kanallarının olmaması</t>
  </si>
  <si>
    <t>28.05.2032</t>
  </si>
  <si>
    <t>iç paydaşların dış paydaşlarla daha uyumlu çalışabilmeleri amacıyla teknoloji transfer ofisi desteği, yazılı protokoller, temel iletişim eğitimleri, bilgilendirme toplantıları ve sektörel etkileşimi artırmaya yönelik etkinliklerle süreci desteklemek.</t>
  </si>
  <si>
    <t>SH3.4</t>
  </si>
  <si>
    <t>Mentorlük ve Danışmanlık mekanizmalarannın oluşturulması, başarılı akademik girişimcilerin deneyimlerinin paylaşıldığı seminerler düzenlenmesi ve proje başlatma, şirket kurma gibi süreçlerde rehberlik hizmeti sunulması (Teknopark)</t>
  </si>
  <si>
    <t>Uygulamalı eğitimler, ortak proje yönetim rehberleri, tanışma toplantıları, geri bildirim mekanizmaları ve TTO desteğiyle iletişim ve proje yönetim kapasitesinin güçlendirilmesi (Teknopark)</t>
  </si>
  <si>
    <t>SH4.1.</t>
  </si>
  <si>
    <t>Yerel, ulusal ve uluslararası düzeyde kurumsal kimliğin pekiştirilmesi ve İYTE algısının güçlendirilmesi</t>
  </si>
  <si>
    <t>İç Risk/ Dış Risk/Stratejik Risk</t>
  </si>
  <si>
    <t>Tanıtım faaliyetlerinin sürekliliğin sağlanaması için gerekli kaynaklara erişimde yaşanabilecek güçlükler</t>
  </si>
  <si>
    <t>Tanıtım faaliyetlerinin sürekliliğin sağlanaması için gerekli ulaşım ve mali kaynaklara erişimde yaşanabilecek güçlükler</t>
  </si>
  <si>
    <t xml:space="preserve">*İlgili faaliyetin yürütülebilmesi için ihtiyaçlarımız süresi içerisinde ilgili birimlere iletilmektedir.
*  Tanıtım faaliyetleri için ihtiyaç duyulan kaynaklar yıllık iş planı doğrultusunda gerekli birimlere iletmektedir.   
* Kaynak eksikliğinden doğabilecek aksamaları önlemek için dijital ve düşük maliyetli tanıtım stratejileri geliştirilmektedir.                                                                                                                                                                                                                     </t>
  </si>
  <si>
    <t>Kurumsal kapasiteyi geliştirmek ve yerleşkeyi yaşayan/doğayla dost bir “eğitim-araştırma” laboratuvarı olarak yeniden tanımlamak</t>
  </si>
  <si>
    <t xml:space="preserve">SA4 </t>
  </si>
  <si>
    <t>Aylin HANCIOĞLU
Başak TEKİN</t>
  </si>
  <si>
    <t>İç / İtibar Riski</t>
  </si>
  <si>
    <t>Kurumsal kimlik ve imaj yönetiminde kullanılan sosyal medya ve diğer kitle iletişim araçlarının etkin olarak kullanılmaması</t>
  </si>
  <si>
    <t>Kurumsal kimlik bilincinin yeterince gelişmemesi veya benimsenmemesi ve kitle iletişim araçlarını kullanan personelin yeterli düzeyde bilgiye sahip olmaması</t>
  </si>
  <si>
    <t>Tehdit</t>
  </si>
  <si>
    <t xml:space="preserve">Sosyal medya ve iletişim araçlarının yetersiz kullanımı riskine karşı, kurumsal iletişimi güçlendirecek eğitimler takip edilmektedir. </t>
  </si>
  <si>
    <t>SH4.1</t>
  </si>
  <si>
    <t>Başak TEKİN</t>
  </si>
  <si>
    <t>İç Risk/ Dış Risk/Operasyonel Risk</t>
  </si>
  <si>
    <t>Üniversiteyi yeni kazanan veya aday öğrencilere yönelik gerçekleştirilen tanıtım ve bilgilendirme etkinliklerin içerik açısından yeterli olmaması</t>
  </si>
  <si>
    <t>* Tanıtım faaliyetlerinde koordinatörlük personeli dışında görevlendirilen kişilerin kurumu yeterince tanımaması ve kurumun tanıtım stratejilerini yeterince benimsememiş olması 
*Bilgilendirme amaçlı web sitemizin güncel olmaması/Oryantasyon programında yer almamamız
*Üniversiteyi yeni kazanan veya aday öğrencilere yönelik gerçekleştirilen tanıtım ve bilgilendirme etkinlikleride barınma, kira ve  yurt konularında içerik açısından güncel bilgiye ulaşılamaması.</t>
  </si>
  <si>
    <t>*Üniversite tanıtımı ile ilgili güncel bilgiler sağlanarak öğrenciler ile paylaşılmaktadır.
*Tanıtım içeriklerin düzenli olarak güncellenmesi ve aday öğrenciden alınan geri bildirimlere göre iyileştirilmesi sağlanmaktadır.</t>
  </si>
  <si>
    <t>SA4</t>
  </si>
  <si>
    <t>Aylin HANCIOĞLU
Aynur YAKAR
Başak TEKİN</t>
  </si>
  <si>
    <t>Yerleşkenin sosyal yaşam ortamını destekleyen, insan odaklı, sürdürülebilir, dirençli, akıllı ve engelsiz tasarım ilkeleri ekseninde güçlendirilmesi ve geliştirilmesi</t>
  </si>
  <si>
    <t>İç paydaşların, sosyal yaşam ortamını destekleyen, insan odaklı, sürdürülebilir, dirençli, akıllı ve engelsiz tasarım ilkelerine ilişkin algıları</t>
  </si>
  <si>
    <t>Yerleşkemiz kullanımında bulunan alanların yenilenmesi noktasında iç paydaşların  sosyal yaşam ortamını destekleyici önlemler hususunda algılarının farklılıklar arz etmesi nedeniyle insan odaklı, sürdürülebilir, dirençli, akıllı ve engelsiz kampüs alanı oluşturulmasında gecikmelere neden olması</t>
  </si>
  <si>
    <t>Hizmet binalarının büyük bir çoğunluğu yaşam ortamını destekleyen, insan odaklı, sürdürülebilir, dirençli, akıllı ve engelsiz tasarımlı hale getirilmiş olup Başkanlığımızca yapılan işler belgelendirilerek web sayfası ve resmi sosyal medya aracılığı ile iç paydaşlar ile paylaşılmaktadır</t>
  </si>
  <si>
    <t>Dış/Finansal</t>
  </si>
  <si>
    <t>Yerleşkenin güncel tasarım ilkeleri ışığında tasarlanması, gelişitirlmesi ve güçlendirilmesi için gerekli mali kaynaklara erişimde yaşanabilecek olumsuzluklar</t>
  </si>
  <si>
    <t>Kampüsümüz alanlarının 33 yıllık bir yerleşke planına dayanmasından dolayı çok sayıda revize çalışmasına gerek duyulması ve bu revize çalışması için merkezi yönetimce tahsis edilen bütçenin yeterli olmaması</t>
  </si>
  <si>
    <t>Bütçe hazırlama dönemlerinde gerekli raporlamalar ve yatırım projelerine ilişkin belgeler hazırlanarak Merkezi yönetime sunulmaktadır</t>
  </si>
  <si>
    <t>İç/Dış/Operasyonel</t>
  </si>
  <si>
    <t>Yerleşkenin güncel tasarım ilkeleri ışığında tasarlanması, geliştirilmesi ve güçlendirilmesi için yeterli sayıda yetkin insan kaynağına ulaşılamaması</t>
  </si>
  <si>
    <t>Mevcut konjektürde teknolojik gelişmelerin hızlı olması ve Başkanlığımızda bulunan personelin iş yoğunluğu nedeniyle güncel gelişmeleri takip edememesinin risk teşkil etmesi</t>
  </si>
  <si>
    <t>Enstitü bünyesinde ve Cumhurbaşkanlığı Eğitim Kapısı Sisteminde düzenlenen eğitimlere katılım sağlanması</t>
  </si>
  <si>
    <t>Yeterli Değil</t>
  </si>
  <si>
    <t>Güncel teknik gelişmeleri takip etmek amacıyla 3 ayda 1 teknik personel ile değerlendirme toplantısı düzenlenerek tutanak altına alınacaktır.</t>
  </si>
  <si>
    <t>Onur DEMİR</t>
  </si>
  <si>
    <t>SH4.2</t>
  </si>
  <si>
    <t>Bilişim teknolojisi altyapısının paydaş beklentileri çerçevesinde güçlendirilmesi ve sürdürülebilir kılınması</t>
  </si>
  <si>
    <t>İç/Finansal Riskler</t>
  </si>
  <si>
    <t>Bilişim teknolojisi altyapısını geliştirme ve güncellendirme maliyet artışlarını karşılamak için gerekli bütçenin sağlanmasında yaşanabilecek olumsuzluklar</t>
  </si>
  <si>
    <t>• Önceden yapılan bütçeleme çalışmalarının piyasa koşullarına ve teknolojik gelişmelere göre güncel olmaması.
• BT altyapısının gerektirdiği maliyetlerin doğru tahmin edilememesi.
• Yeni teknolojilerin entegrasyonunun beklenenden daha yüksek maliyet doğurması.
• Merkezi Bütçenin başka projelere kaydırılması.
• Enflasyon nedeniyle satın alma gücünün düşmesi.
• Kamuda bütçe kısıntıları veya tasarruf tedbirleri.
• Uzun ihale ve satın alma süreçleri nedeniyle maliyet avantajlarının kaybedilmesi.</t>
  </si>
  <si>
    <t>. Merkezi bütçeden aktarılan ödeneğin; yaygın etkisi göz önünde bulundurularak hedef ve stratrejilerin belirlenmesi</t>
  </si>
  <si>
    <t>Tanıl LEVENT</t>
  </si>
  <si>
    <t xml:space="preserve">İç/Teknoloji Riskler
Uyum Riskleri </t>
  </si>
  <si>
    <t>Bütünleşik bilgi yönetim sistemine geçiş sürecinde yaşanabilecek güçlükler</t>
  </si>
  <si>
    <t>. Hizmet sunucu ile hizmet alıcı iki kurum arasında uygulamalara yönelik iç yönergelerin farklı olması. (Mevzuat farklılığına bağlı uygulama farklılığı)
. Kullanıcıların eski sistemlere olan bağlılığından dolayı karşılaşılan direnç.</t>
  </si>
  <si>
    <t>. Kullanıcılar ile BİDB görüşerek her yeni modül geçişinde; test ortamında çalışma, kullanıcı geri bildirimi, iyileştirme, tekrar test, onay, gerçek ortama geçiş süreçleri titizlikle izlenmekte ve yürütülmektedir.</t>
  </si>
  <si>
    <t>İç/Stratejik Riskler</t>
  </si>
  <si>
    <t>Yetkin insan kaynağı istihdamında sürekliliğinin sağlanamaması nedeniyle bilgi ve veri güvenliği açıklarının oluşması</t>
  </si>
  <si>
    <t>. Kamu sekrörü ücret uygulama ve politikalarının, özel sektöre göre BT personeline tatminkar gelmemesi ve bu nedenle kamu kurumlarının BT personeli tarafından tercih edilmemesi.
. Evlilik, hastalık vb. özel durumlardan ötürü personelin şehir / kurum değişikliği talebinde bulunması.
. Özellikle bilgi ve veri güvenliği anlamında personele yönelik eğitimlerin istenilen düzey ve sıklıkta planlanamaması.</t>
  </si>
  <si>
    <t>. İnsan kaynağı yönetiminde; önceliklendirme, yetkinlikelre göre görev dağılımı, üst yönetime insan kaynağı talebini yineleme</t>
  </si>
  <si>
    <t>İç/Stratejik Riskler
İtibar Riskler</t>
  </si>
  <si>
    <t>Bilişim teknolojisi alanında yeterli sayıda yetkin insan kaynağının olmaması nedeniyle paydaşlara sunulan hizmetlerin niteliğinde yaşanabilecek olumsuzluklar</t>
  </si>
  <si>
    <t>.  Kamu sekrörü ücret uygulama ve politikalarının, özel sektöre göre BT personeline tatminkar gelmemesi ve bu nedenle kamu kurumlarının BT personeli tarafından tercih edilmemesi.
. Sistemlerin alternatifin olmaması, alternatif yaratmak için yeterli (B) planları geliştirilmemesi.anıcı memnuniyetsizliği
. Uzmanlık gerektiren projelerde dışa bağımlılığın artması</t>
  </si>
  <si>
    <t>. Üst yönetime insan kaynağı talebini yineleme, ÜBYS'ye geçişl ile sistemlerin görece merkezileştirilmesi, mevcut personele eğitim verilmesi ve tedarikçilerden alınan 3. parti yazılımlar satış sonrası know how konusunda destek alınması</t>
  </si>
  <si>
    <t>SH4.3</t>
  </si>
  <si>
    <t>İnsan kaynakları yönetimine ilişkin güncel uluslararası ve ulusal yaklaşımların uygulanması</t>
  </si>
  <si>
    <t xml:space="preserve">İnsan kaynakları yönetimine ilişkin ulusal mevzuat belirlediği usul ve esaslarla ile AB mevzuatının belirlediği usul ve esaslarla arasındaki uyumsuzlukların giderilmesinde yaşanabilecek olumsuzluklar                                                                                </t>
  </si>
  <si>
    <t xml:space="preserve">Sosyal, kültürel ve finansal sebepler dolayısıyla uyum farklılıkları mevcuttur. </t>
  </si>
  <si>
    <t>Ulusal mevzuatın imkan verdiği ölçüde AB Mevzuatına uyum sağlanmaya çalışılmaktadır.</t>
  </si>
  <si>
    <t xml:space="preserve">Çalışanların mesleki ve kişisel gelişimine yönelik eğitimlere katılım oranının düşük olması,                                                                                                                            </t>
  </si>
  <si>
    <t>Eğitimlere katılım sayısının yetersiz olması nedeniyle fayda da yetersiz kalmaktadır.</t>
  </si>
  <si>
    <t xml:space="preserve">Yüz yüze eğitimlere katılım oranı ve kazanımı daha az iken online yapılan eğitimlerde, zaman ve mekan esnekliği sebebiyle katılım oranı da kazanımı da yaklaşık %50 daha fazla olmaktadır. </t>
  </si>
  <si>
    <t>Eğitimde katılımı ve faydayı artırmak adına tedbirler almak</t>
  </si>
  <si>
    <t xml:space="preserve">Çalışanların mesleki ve kişisel gelişimine yönelik eğitimlerden sağlayacağı kazanımlarının yetersiz olması                                                                                                                                 </t>
  </si>
  <si>
    <t xml:space="preserve">İç paydaşların kurumsal değişime/dönüşüm süreçlerinde sergileyecekleri tutumların belirsizliği                                                          </t>
  </si>
  <si>
    <t>Değişim/dönüşüm bir süreci teşkil etmekte içerisinde bazı sıkıntıları ve rahatlıkları barındırdığından ve bu bazen öngörülemediğinden iç paydaşların tutumları da belirsizleşebilmektedir.</t>
  </si>
  <si>
    <t>Eğitim düzenlenmesi, kullanım kılavuzlarının dağıtılması, rehberlik ve teknik yardım yapabilecek personel yetiştirilmesi.</t>
  </si>
  <si>
    <t>Dış çevrede yaşanabilecek değişimlerin yabancı uyruklu elemanlarının istihdamını olumsuz etkilemesi</t>
  </si>
  <si>
    <t>Yabancı uyruklu personelin istihdamında mali koşulların uluslararası seviyeye göre yetersiz kalmaktadır.</t>
  </si>
  <si>
    <t xml:space="preserve">Yabancı uyruklu personelin ücret artışı, memur maaş katsayısının güncellenmesi ile uyumlu hale getirilmiştir. </t>
  </si>
  <si>
    <t>SH4.4</t>
  </si>
  <si>
    <t>Dış  Risk /Uyum Riski</t>
  </si>
  <si>
    <t>İç Risk/Operasyonel Riski</t>
  </si>
  <si>
    <t>Kurumsal dönüşüm kapasitesinin güçlendirilmesi</t>
  </si>
  <si>
    <t xml:space="preserve">Paydaşlarının temel değerler, vizyon ve misyon kavramlarına ilişkin farkındalık, olası tutum ve yorum farklılıkları </t>
  </si>
  <si>
    <t>Paydaşların kişisel geçmişi, kültürel altyapısı veya önceki kurumsal deneyimlerinin kurumun değer setleriyle örtüşmüyor olması yorum farklılıklarına yol açabilir</t>
  </si>
  <si>
    <t>Stratejik planlama sürecinde tüm ana paydaşlar dahil edilmektedir
Paydaş geri bildirimlerinin kök neden analizinin yapılması yönünde eylem planı hazırlanması</t>
  </si>
  <si>
    <t>Kurumsal kültürün ve hafızanın geleceğe aktarımın sürdürülebilirliği belirsiz olması</t>
  </si>
  <si>
    <t>Kurumsal kültürün hafızanın geleceğe sağlıklı veri akışı olmaması nedeniyle sürdürülebilirliğinin belirsiz olması</t>
  </si>
  <si>
    <t>Stratejik plan izleme ve değerlendirme süreçlerine kalite komisyonu ve alt çalışma gruplarının dahil edilmesi
Tüm raporlar ve planların web sayfamızda ve birimlere yazı ile duyurulması</t>
  </si>
  <si>
    <t>Birim yöneticilerinin kurumsal kültür ile ilgili vermiş olduğu birim içi eğitim sayısı</t>
  </si>
  <si>
    <t>Mediha İŞDAR</t>
  </si>
  <si>
    <t>Her birim yöneticisinin yılda en az 1 kez ilgili eğitimi gerçekleştirmesi</t>
  </si>
  <si>
    <t>Yılda 1</t>
  </si>
  <si>
    <t>Birim yöneticilerinin ilgili eğitim düzenlemesinin düzenli olarak takibi</t>
  </si>
  <si>
    <t>Birim yöneticilerinin ilgili eğitim düzenlemesinin düzenli olarak takibi 
Bahsi geçen eğitimler sonucunda birim personeline eğitim hakkında memnuniyet anketi düzenlemesi</t>
  </si>
  <si>
    <t>İç/Operasyonel</t>
  </si>
  <si>
    <t xml:space="preserve">İç kontrol süreçlerinin ilgili birimler tarafından yeterli düzeyde sahiplenilmemesi </t>
  </si>
  <si>
    <t>İç Kontrol süreçlerinde yeterli farkındalık düzeyine sahip olunmaması nedeniyle ilgili sürecin sahiplenilmemesi</t>
  </si>
  <si>
    <t>Düzenli olarak iç kontrol uyum eylem planı değerlendirme ve gerçekleşme raporu hazırlanmaktadır.
İç kontrol faaliyetler ile ilgili hazırlanan broşürler 2 ayda bir tüm personel ile mail yoluyla paylaşılmaktadır.</t>
  </si>
  <si>
    <t>Kurumsal kültürünün geliştirilmesine yönelik yürütülen etkinliklerin istenen sonuçları vermemesi</t>
  </si>
  <si>
    <t>Kurumsal kültürün geliştirilmesine yönelik yeterli düzeyde etkinlik düzenlenmemesı nedeniyle istenilen sonuçlara ulaşılamaması</t>
  </si>
  <si>
    <t xml:space="preserve">Stratejik plan izleme ve değerlendirme süreçlerine kalite komisyonu ve alt çalışma gruplarının dahil edilmesi
Kurumsal kültür ile ilgili etkinliklere tüm paydaşların katılımın sağlanması
</t>
  </si>
  <si>
    <t>SH4.5</t>
  </si>
  <si>
    <t>SH4.6</t>
  </si>
  <si>
    <t>Öğrenciler ve mezunlarla olan ilişkilerin geliştirilmesi</t>
  </si>
  <si>
    <t>İYTE’nin toplumsal katkısını ulusal ve uluslararası ölçekte güçlendirmek ve zenginleştirilmesini sağlamak</t>
  </si>
  <si>
    <t>Toplumsal konulara ilişkin kurumsal altyapıyı geliştirerek iş birliklerinin artırılması</t>
  </si>
  <si>
    <t>İç Riskler /Stratejik Riskler</t>
  </si>
  <si>
    <t xml:space="preserve">Toplum sorumlukluk projelerini yürütmek için yeterli sayıda yetkin insan kaynağına erişilememesi </t>
  </si>
  <si>
    <t>Toplumsal Sorumluluk Projeleri Koordinatörlüğü’nde görevli personel bulunmaması durumunda yürütülen işlerde aksama yaşanabilir.</t>
  </si>
  <si>
    <t xml:space="preserve"> Toplumsal Sorumluluk Projeleri Koordinatörlüğü bünyesine öğretim görevlisi ataması yapılmıştır. Ayrıca gönüllü insan kaynağını güçlendirmek amacıyla öğretim elemanları, öğrenciler ve idari personeli teşvik etmek amacıyla farkındalık oturumları düzenlenmektedir. </t>
  </si>
  <si>
    <t>Doç. Dr. Dikmen Yakalı</t>
  </si>
  <si>
    <t>Dış Riskler</t>
  </si>
  <si>
    <t xml:space="preserve">Toplumsal sorumluluk projelerini yürütmek amacıyla oluşturulan iş birliklerinin sürdürülebilirliği sağlanamaması  </t>
  </si>
  <si>
    <t>İş birlikleri dönemsel yürütüldüğü için uzun vadeli planlamada bazı kopukluklar yaşanabiliyor.</t>
  </si>
  <si>
    <t xml:space="preserve">Sürdürülebilir iş birliklerini desteklemek amacıyla düzenli olarak paydaşlarla görüşmeler gerçekleştirilmektedir. Kurum içi ve dışı iş birliklerinin sürekliliğini sağlamak amacıyla çeşitli protokoller yapılmakta, bilgilendirme toplantıları düzenlenmekte ve ortak etkinlikler planlanmaktadır. </t>
  </si>
  <si>
    <t>İç Riskler / Operasyonel Riskler</t>
  </si>
  <si>
    <t>Dezavantajlı birey/gruplara ilişkin toplumsal önyargılar ve değişime yönelik olası tutumlar nedeniyle yeterli desteğin sağlanamaması</t>
  </si>
  <si>
    <t>Enstitümüzde görev yapan psikologlardan ve Engelsiz İYTE Birimi'nden yeterli destek alınamaması, dezavantajlı bireylere yönelik farkındalık çalışmalarının gerçekleştirilememesine neden olmaktadır.</t>
  </si>
  <si>
    <t>Engelsiz İYTE Birimi tarafından dezavantajlı gruplara yönelik düzenlenecek farkındalık çalışmaları ve kapsayıcı etkinlikler aracılığıyla, toplumdaki önyargıların azaltılması ve kapsayıcılık bilincinin artırılması hedeflenmektedir.</t>
  </si>
  <si>
    <t>SA5</t>
  </si>
  <si>
    <t>SH5.1</t>
  </si>
  <si>
    <t>Yaşam boyu eğitim programları ile çocukların ve gençlerin bilime, teknolojiye ve tasarıma olan ilgilerinin geliştirilmesi ve güçlendirilmesinin sağlanması</t>
  </si>
  <si>
    <t>Güncel Değil</t>
  </si>
  <si>
    <t>İYTE’nin konum avantajları ve coğrafi niteliklerinin yeterince tanınmıyor olması</t>
  </si>
  <si>
    <t>İYTE yerleşkesinin coğrafi konumu sebebiyle yapılan toplumsal katkı etkinliklerine yeterli katılım olmaması.</t>
  </si>
  <si>
    <t xml:space="preserve">Basın ve Halkla İlişkiler Koordinatörlüğü tarafından yürütülen tanıtım faaliyetleri sayesinde İYTE’nin güçlü yönleri daha geniş kitlelere ulaştırılmakta ve farkındalık her geçen gün artmaktadır. İYTE'ye ulaşım sorunu büyük ölçüde çözülmüş, yeterli toplu taşıma sağlanmış ve gerektiğinde ek servis hizmetleri düzenlenmektedir. </t>
  </si>
  <si>
    <t xml:space="preserve">Yaşam boyu eğitim programlarının hedef kitlesine etkili biçimde ulaşılamaması </t>
  </si>
  <si>
    <t>Program duyuruları çoğunlukla dijital mecralarda yapıldığından bazı kesimlere erişim sınırlı kalabilmektedir.</t>
  </si>
  <si>
    <t>Eğitim programları, çocuk ve gençlerin ilgi düzeyine göre çeşitlendirilmekte; tanıtım faaliyetleriyle daha geniş kitlelere ulaşılması sağlanmaktadır.</t>
  </si>
  <si>
    <t xml:space="preserve">Öğretim Elemanlarının yoğunluklarından dolayı yaşam boyu eğitim programlarına yeterli destek sağlayamaması </t>
  </si>
  <si>
    <t xml:space="preserve">Akademisyenlerin mevcut ders ve araştırma yükü, bazı dönemlerde katkı sağlamalarını güçleştirebilmektedir. </t>
  </si>
  <si>
    <t xml:space="preserve">Yaşam boyu eğitim programlarında esnek planlama ve dış paydaş iş birlikleri geliştirilerek, öğretim elemanlarının katkı verebileceği sürdürülebilir modeller üzerine çalışılmaktadır. </t>
  </si>
  <si>
    <t>SH5.2</t>
  </si>
  <si>
    <t>SA.5</t>
  </si>
  <si>
    <t>Bilimsel araştırma çıktılarının etkilerinin açık araştırma ve açık bilim ilkeleriyle yaygınlaştırılması</t>
  </si>
  <si>
    <t>Bilimsel araştırma projelerinin, üst politika belgeleriyle belirlenen öncelikli araştırma alanları ile uyumlu olarak yürütülmesi</t>
  </si>
  <si>
    <t>Açık erişim ve açık veri konularına olan önyargı ve bilgi yetersizliği</t>
  </si>
  <si>
    <t>SH5.3</t>
  </si>
  <si>
    <t>Gültekin GÜRDAL</t>
  </si>
  <si>
    <t>*AB Ofisi tarafından uluslararası ortak bilimsel araştırma projelerinde yer almak üzere çalışmalar mevcutta devam etmektedir. Enstitümüzde misafir araştırmacı olarak yönerge kapsamında doktora sonrası araştırmacı, kıdemli misafir araştırmacı ve  yardımcı akademik personel talep doğrultusunda kabul edilmektedir.
*Bir sonraki yılın bütçe talebinin yapıldığı sırada kur artışı göz önünde bulundurularak bütçenin bir önceki yıla göre artırılması talep edilmektedir ve buna rağmen yeterli olmaması durumlarında ek bütçe istenmektedir.</t>
  </si>
  <si>
    <t>Konuyla ilgili araştırmacıları bilinçlendirmek amacıyla eğitimler düzenlenmektedir.</t>
  </si>
  <si>
    <t>Bilim insanlarının eğitim-öğretim  yükünün ve idari görevlerin 
fazla olması</t>
  </si>
  <si>
    <t>Değişim/dolaşım programlarına katılan paydaşlara sağlanan mali desteğin  gidilecek ülkedeki bölgesel yaşam koşulları için yetersiz olması</t>
  </si>
  <si>
    <t>Araştırma altyapısının güncellenmesi ve geliştirilmesi için yeterli mali kaynağa erişimde yaşanabilecek güçlükler</t>
  </si>
  <si>
    <t>Uluslararası düzeyde rekabet edebilirliğin gerektirdiği insan kaynağı, mali ve teknik altyapı imkânlarının yavaş gelişmesi</t>
  </si>
  <si>
    <t>Yerleşkenin İzmir şehir merkezinden uzaklığı</t>
  </si>
  <si>
    <t>İç / Operasyonel Risk</t>
  </si>
  <si>
    <t xml:space="preserve">Erişilen mezunlardan yeterli düzeyde etkin geri bildirim alınamaması </t>
  </si>
  <si>
    <t>*Anket, form gibi araçların etkisiz sunulması
*Mezunlara ulaşımda iletişim problemleri
*Mezunların ilgisizlik ya da zaman yetersizliği nedeniyle katılım sağlamaması</t>
  </si>
  <si>
    <t>3</t>
  </si>
  <si>
    <t>*İletişim formlarımız ile mezunlarımızdan geri bildirim alınmaktadır.
*Yaklaşık olarak 10.000 mezunumuza mail yolu ile iş ilanları, duyurular, etkinlik bildirimleri iletilmektedir.</t>
  </si>
  <si>
    <t>Dış / Operasyonel Risk</t>
  </si>
  <si>
    <t xml:space="preserve">Eğitimine yurt dışında devam eden mezunlara erişimde yaşanabilecek olumsuzluklar </t>
  </si>
  <si>
    <t>*Farklı zaman dilimleri nedeniyle iletişim zorluğu
*Kişisel veri paylaşımı konusunda çekinceler
*Kurumla bağın zamanla zayıflaması</t>
  </si>
  <si>
    <t>*Whatsapp sosyal medya üzerinden Yurt dışındaki mezunlarımızı biraraya getiren İYTE Mezunları Global Grubu aracılığı ile yurt dışındaki mezunlarımızla iletişim sağlanmaktadır. Ayrıca, İYTE Mezunları Global Grubunun alt gruplarını oluşturan; İYTE Almanya, İtalya, Hollanda vb. gruplar ile de iletişim kurulmaktadır.
*İYTE Mezunları Global grubunda yer alan mezunların gmail üzerinden iletişim bilgilerini içeren online link  ile kendilerini tanıtabilmektedir.</t>
  </si>
  <si>
    <t>Rabia Özlem DEMİRASLAN</t>
  </si>
  <si>
    <t>Uluslararası ilişkiler ve yaşam maliyetlerindeki değişkenliklerin, uluslararası  öğrencilerin tercihlerini olumsuz etkilemesi</t>
  </si>
  <si>
    <t>Değişim/dolaşım programlarına katılan paydaşlara sağlanan mali desteğin 
gidilecek ülkedeki bölgesel yaşam koşulları için yetersiz olması</t>
  </si>
  <si>
    <t>Araştırmalar Direktörlüğü tarafından öncelikli araştırma alanlarına ait anahtar kelime veri setleri belirlenmesi için üst yazı yazılmıştır. Araştırmalar Direktörlüğü anahtar kelimeleri belirledikten sonra  kurumsal akademik arşiv sisteminde belirlenecek öncelikli araştırma veri setleri ile ilgili arama yapma imkanı sağlanacaktır.</t>
  </si>
  <si>
    <t>Fakülte/Yüksekokul Kurullarında veya Kalite Komisyonlarında eğitim-öğretim programlarında sürekli iyileştirme kültürününe yönelik öğretim elemanlarının tutumlarına ilişkin iyileştirmeler gündeme alınacaktır.</t>
  </si>
  <si>
    <t>Prof.Dr. Bünyamin AKGÜL
Prof. Dr. Mehmet POLAT
Prof. Dr. M. Emre İLAL
Dr. Öğr. Üyesi Sinem BEZİRCİLİOĞLU
Öğr. Gör. Dr. Yasemin ÖZCAN GÖNÜLAL
Öğr. Gör. Ebru ASLAN ÇALLIOĞLU</t>
  </si>
  <si>
    <t xml:space="preserve">İDARE RİSK KONTROL EYLEM PLANI 2025 YILI
İZMİR YÜKSEK TEKNOLOJİ ENSTİTÜSÜ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</si>
</sst>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9">
    <font>
      <sz val="10"/>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scheme val="minor"/>
    </font>
    <font>
      <sz val="10"/>
      <color theme="1"/>
      <name val="Calibri"/>
      <family val="2"/>
      <scheme val="minor"/>
    </font>
    <font>
      <b/>
      <sz val="16"/>
      <color theme="0"/>
      <name val="Georgia"/>
      <family val="1"/>
      <charset val="162"/>
    </font>
    <font>
      <b/>
      <sz val="10"/>
      <color theme="1"/>
      <name val="Georgia"/>
      <family val="1"/>
      <charset val="162"/>
    </font>
    <font>
      <sz val="10"/>
      <color theme="1"/>
      <name val="Georgia"/>
      <family val="1"/>
      <charset val="162"/>
    </font>
    <font>
      <b/>
      <sz val="10"/>
      <color rgb="FFA32020"/>
      <name val="Georgia"/>
      <family val="1"/>
      <charset val="162"/>
    </font>
    <font>
      <sz val="10"/>
      <color rgb="FFFF0000"/>
      <name val="Georgia"/>
      <family val="1"/>
      <charset val="162"/>
    </font>
    <font>
      <sz val="11"/>
      <color theme="1"/>
      <name val="Calibri"/>
      <family val="2"/>
      <charset val="162"/>
      <scheme val="minor"/>
    </font>
    <font>
      <b/>
      <i/>
      <sz val="10"/>
      <color theme="0"/>
      <name val="Georgia"/>
      <family val="1"/>
      <charset val="162"/>
    </font>
    <font>
      <b/>
      <sz val="15"/>
      <color theme="1"/>
      <name val="Georgia"/>
      <family val="1"/>
      <charset val="162"/>
    </font>
    <font>
      <b/>
      <sz val="12"/>
      <name val="Georgia"/>
      <family val="1"/>
      <charset val="162"/>
    </font>
    <font>
      <sz val="12"/>
      <name val="Georgia"/>
      <family val="1"/>
      <charset val="162"/>
    </font>
    <font>
      <b/>
      <i/>
      <sz val="12"/>
      <color theme="0"/>
      <name val="Georgia"/>
      <family val="1"/>
      <charset val="162"/>
    </font>
    <font>
      <sz val="12"/>
      <color theme="1"/>
      <name val="Georgia"/>
      <family val="1"/>
      <charset val="162"/>
    </font>
    <font>
      <sz val="12"/>
      <color rgb="FF00B050"/>
      <name val="Georgia"/>
      <family val="1"/>
      <charset val="162"/>
    </font>
    <font>
      <b/>
      <sz val="10"/>
      <color indexed="9"/>
      <name val="Georgia"/>
      <family val="1"/>
      <charset val="162"/>
    </font>
    <font>
      <sz val="12"/>
      <color indexed="8"/>
      <name val="Georgia"/>
      <family val="1"/>
      <charset val="162"/>
    </font>
    <font>
      <i/>
      <sz val="10"/>
      <color theme="1"/>
      <name val="Georgia"/>
      <family val="1"/>
      <charset val="162"/>
    </font>
    <font>
      <sz val="10"/>
      <color rgb="FFC00000"/>
      <name val="Georgia"/>
      <family val="1"/>
      <charset val="162"/>
    </font>
    <font>
      <sz val="11"/>
      <color theme="1"/>
      <name val="Georgia"/>
      <family val="1"/>
      <charset val="162"/>
    </font>
    <font>
      <b/>
      <sz val="11"/>
      <color theme="1"/>
      <name val="Georgia"/>
      <family val="1"/>
      <charset val="162"/>
    </font>
    <font>
      <b/>
      <i/>
      <sz val="15"/>
      <color theme="0"/>
      <name val="Georgia"/>
      <family val="1"/>
      <charset val="162"/>
    </font>
    <font>
      <b/>
      <i/>
      <sz val="11"/>
      <name val="Georgia"/>
      <family val="1"/>
      <charset val="162"/>
    </font>
    <font>
      <b/>
      <sz val="13"/>
      <color theme="0"/>
      <name val="Georgia"/>
      <family val="1"/>
      <charset val="162"/>
    </font>
    <font>
      <b/>
      <sz val="11"/>
      <color theme="0"/>
      <name val="Georgia"/>
      <family val="1"/>
      <charset val="162"/>
    </font>
    <font>
      <b/>
      <sz val="11"/>
      <color indexed="8"/>
      <name val="Georgia"/>
      <family val="1"/>
      <charset val="162"/>
    </font>
    <font>
      <sz val="11"/>
      <color indexed="8"/>
      <name val="Georgia"/>
      <family val="1"/>
      <charset val="162"/>
    </font>
    <font>
      <sz val="11"/>
      <color rgb="FFFF0000"/>
      <name val="Georgia"/>
      <family val="1"/>
      <charset val="162"/>
    </font>
    <font>
      <b/>
      <i/>
      <sz val="9"/>
      <name val="Georgia"/>
      <family val="1"/>
      <charset val="162"/>
    </font>
    <font>
      <b/>
      <i/>
      <sz val="12"/>
      <color indexed="8"/>
      <name val="Georgia"/>
      <family val="1"/>
      <charset val="162"/>
    </font>
    <font>
      <b/>
      <i/>
      <sz val="12"/>
      <color theme="1"/>
      <name val="Georgia"/>
      <family val="1"/>
      <charset val="162"/>
    </font>
    <font>
      <sz val="12"/>
      <color indexed="8"/>
      <name val="Calibri"/>
      <family val="2"/>
      <charset val="162"/>
      <scheme val="minor"/>
    </font>
    <font>
      <sz val="12"/>
      <name val="Calibri"/>
      <family val="2"/>
      <charset val="162"/>
      <scheme val="minor"/>
    </font>
    <font>
      <sz val="11"/>
      <color theme="1"/>
      <name val="Calibri"/>
      <charset val="134"/>
      <scheme val="minor"/>
    </font>
    <font>
      <b/>
      <sz val="20"/>
      <color theme="1"/>
      <name val="Georgia"/>
      <family val="1"/>
      <charset val="162"/>
    </font>
  </fonts>
  <fills count="14">
    <fill>
      <patternFill patternType="none"/>
    </fill>
    <fill>
      <patternFill patternType="gray125"/>
    </fill>
    <fill>
      <patternFill patternType="mediumGray">
        <fgColor theme="1"/>
        <bgColor theme="0"/>
      </patternFill>
    </fill>
    <fill>
      <patternFill patternType="solid">
        <fgColor theme="9" tint="-0.249977111117893"/>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rgb="FFC00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rgb="FFFFC000"/>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2060"/>
        <bgColor indexed="64"/>
      </patternFill>
    </fill>
    <fill>
      <patternFill patternType="mediumGray">
        <fgColor theme="1"/>
        <bgColor theme="0" tint="-4.9989318521683403E-2"/>
      </patternFill>
    </fill>
  </fills>
  <borders count="32">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rgb="FFA32020"/>
      </top>
      <bottom style="medium">
        <color rgb="FFA32020"/>
      </bottom>
      <diagonal/>
    </border>
    <border>
      <left/>
      <right/>
      <top/>
      <bottom style="dotted">
        <color rgb="FFA32020"/>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s>
  <cellStyleXfs count="12">
    <xf numFmtId="0" fontId="0" fillId="0" borderId="0"/>
    <xf numFmtId="0" fontId="5" fillId="0" borderId="0"/>
    <xf numFmtId="0" fontId="5" fillId="0" borderId="0"/>
    <xf numFmtId="0" fontId="4" fillId="0" borderId="0"/>
    <xf numFmtId="0" fontId="5" fillId="0" borderId="0"/>
    <xf numFmtId="0" fontId="11" fillId="0" borderId="0"/>
    <xf numFmtId="0" fontId="4" fillId="0" borderId="0"/>
    <xf numFmtId="0" fontId="3" fillId="0" borderId="0"/>
    <xf numFmtId="0" fontId="2" fillId="0" borderId="0"/>
    <xf numFmtId="0" fontId="2" fillId="0" borderId="0"/>
    <xf numFmtId="0" fontId="1" fillId="0" borderId="0"/>
    <xf numFmtId="0" fontId="37" fillId="0" borderId="0"/>
  </cellStyleXfs>
  <cellXfs count="223">
    <xf numFmtId="0" fontId="0" fillId="0" borderId="0" xfId="0"/>
    <xf numFmtId="0" fontId="7" fillId="0" borderId="5" xfId="0" applyFont="1" applyBorder="1" applyAlignment="1">
      <alignment vertical="center" wrapText="1"/>
    </xf>
    <xf numFmtId="0" fontId="10" fillId="0" borderId="5" xfId="0" applyFont="1" applyBorder="1" applyAlignment="1">
      <alignment vertical="center" wrapText="1"/>
    </xf>
    <xf numFmtId="0" fontId="7" fillId="0" borderId="0" xfId="0" applyFont="1" applyAlignment="1">
      <alignment vertical="center" wrapText="1"/>
    </xf>
    <xf numFmtId="0" fontId="8" fillId="0" borderId="5" xfId="0" applyFont="1" applyBorder="1" applyAlignment="1">
      <alignment vertical="center" wrapText="1"/>
    </xf>
    <xf numFmtId="0" fontId="8" fillId="0" borderId="0" xfId="0" applyFont="1" applyAlignment="1">
      <alignment vertical="center" wrapText="1"/>
    </xf>
    <xf numFmtId="0" fontId="8" fillId="0" borderId="0" xfId="0" applyFont="1" applyAlignment="1">
      <alignment vertical="center"/>
    </xf>
    <xf numFmtId="0" fontId="7" fillId="0" borderId="1" xfId="0" applyFont="1" applyBorder="1" applyAlignment="1">
      <alignment horizontal="left" vertical="center"/>
    </xf>
    <xf numFmtId="0" fontId="7" fillId="0" borderId="0" xfId="1" applyFont="1" applyAlignment="1">
      <alignment horizontal="left" vertical="center"/>
    </xf>
    <xf numFmtId="0" fontId="12" fillId="2" borderId="8" xfId="0" applyFont="1" applyFill="1" applyBorder="1" applyAlignment="1">
      <alignment vertical="center" wrapText="1"/>
    </xf>
    <xf numFmtId="0" fontId="12" fillId="2" borderId="9" xfId="0" applyFont="1" applyFill="1" applyBorder="1" applyAlignment="1">
      <alignment vertical="center"/>
    </xf>
    <xf numFmtId="0" fontId="16" fillId="2" borderId="7" xfId="0" applyFont="1" applyFill="1" applyBorder="1" applyAlignment="1">
      <alignment vertical="center" wrapText="1"/>
    </xf>
    <xf numFmtId="0" fontId="17" fillId="0" borderId="0" xfId="0" applyFont="1" applyAlignment="1">
      <alignment vertical="center"/>
    </xf>
    <xf numFmtId="2" fontId="15" fillId="0" borderId="0" xfId="0" applyNumberFormat="1" applyFont="1" applyAlignment="1">
      <alignment vertical="center" wrapText="1"/>
    </xf>
    <xf numFmtId="49" fontId="18" fillId="0" borderId="0" xfId="0" applyNumberFormat="1" applyFont="1" applyAlignment="1">
      <alignment horizontal="left" vertical="center" wrapText="1"/>
    </xf>
    <xf numFmtId="0" fontId="17" fillId="0" borderId="0" xfId="0" applyFont="1" applyAlignment="1">
      <alignment horizontal="center" vertical="center"/>
    </xf>
    <xf numFmtId="0" fontId="17" fillId="4" borderId="0" xfId="0" applyFont="1" applyFill="1" applyAlignment="1">
      <alignment vertical="center"/>
    </xf>
    <xf numFmtId="2" fontId="15" fillId="4" borderId="0" xfId="0" applyNumberFormat="1" applyFont="1" applyFill="1" applyAlignment="1">
      <alignment vertical="center" wrapText="1"/>
    </xf>
    <xf numFmtId="49" fontId="18" fillId="4" borderId="0" xfId="0" applyNumberFormat="1" applyFont="1" applyFill="1" applyAlignment="1">
      <alignment horizontal="left" vertical="center" wrapText="1"/>
    </xf>
    <xf numFmtId="0" fontId="17" fillId="4" borderId="0" xfId="0" applyFont="1" applyFill="1" applyAlignment="1">
      <alignment horizontal="center" vertical="center"/>
    </xf>
    <xf numFmtId="0" fontId="16" fillId="2" borderId="7" xfId="0" applyFont="1" applyFill="1" applyBorder="1" applyAlignment="1">
      <alignment vertical="center"/>
    </xf>
    <xf numFmtId="0" fontId="14" fillId="0" borderId="0" xfId="0" applyFont="1" applyAlignment="1">
      <alignment horizontal="center" vertical="center" wrapText="1"/>
    </xf>
    <xf numFmtId="0" fontId="14" fillId="4" borderId="0" xfId="0" applyFont="1" applyFill="1" applyAlignment="1">
      <alignment horizontal="center" vertical="center" wrapText="1"/>
    </xf>
    <xf numFmtId="0" fontId="16" fillId="2" borderId="8" xfId="0" applyFont="1" applyFill="1" applyBorder="1" applyAlignment="1">
      <alignment vertical="center" wrapText="1"/>
    </xf>
    <xf numFmtId="0" fontId="16" fillId="2" borderId="8" xfId="0" applyFont="1" applyFill="1" applyBorder="1" applyAlignment="1">
      <alignment vertical="center"/>
    </xf>
    <xf numFmtId="1" fontId="20" fillId="0" borderId="0" xfId="0" applyNumberFormat="1" applyFont="1" applyAlignment="1">
      <alignment horizontal="center" vertical="center" wrapText="1"/>
    </xf>
    <xf numFmtId="1" fontId="20" fillId="4" borderId="0" xfId="0" applyNumberFormat="1" applyFont="1" applyFill="1" applyAlignment="1">
      <alignment horizontal="center" vertical="center" wrapText="1"/>
    </xf>
    <xf numFmtId="49" fontId="14" fillId="0" borderId="0" xfId="0" applyNumberFormat="1" applyFont="1" applyAlignment="1">
      <alignment horizontal="center" vertical="center" wrapText="1"/>
    </xf>
    <xf numFmtId="49" fontId="14" fillId="4" borderId="0" xfId="0" applyNumberFormat="1" applyFont="1" applyFill="1" applyAlignment="1">
      <alignment horizontal="center" vertical="center" wrapText="1"/>
    </xf>
    <xf numFmtId="0" fontId="14" fillId="0" borderId="0" xfId="0" applyFont="1" applyAlignment="1">
      <alignment horizontal="center" vertical="center"/>
    </xf>
    <xf numFmtId="0" fontId="14" fillId="4" borderId="0" xfId="0" applyFont="1" applyFill="1" applyAlignment="1">
      <alignment vertical="center"/>
    </xf>
    <xf numFmtId="0" fontId="17" fillId="0" borderId="9" xfId="0" applyFont="1" applyBorder="1" applyAlignment="1">
      <alignment vertical="center"/>
    </xf>
    <xf numFmtId="0" fontId="17" fillId="4" borderId="9" xfId="0" applyFont="1" applyFill="1" applyBorder="1" applyAlignment="1">
      <alignment vertical="center"/>
    </xf>
    <xf numFmtId="0" fontId="17" fillId="0" borderId="8" xfId="0" applyFont="1" applyBorder="1" applyAlignment="1">
      <alignment horizontal="center" vertical="center" wrapText="1"/>
    </xf>
    <xf numFmtId="0" fontId="17" fillId="4" borderId="0" xfId="0" applyFont="1" applyFill="1" applyAlignment="1">
      <alignment horizontal="center" vertical="center" wrapText="1"/>
    </xf>
    <xf numFmtId="0" fontId="17" fillId="0" borderId="0" xfId="0" applyFont="1" applyAlignment="1">
      <alignment horizontal="center" vertical="center" wrapText="1"/>
    </xf>
    <xf numFmtId="0" fontId="8" fillId="0" borderId="5" xfId="0" applyFont="1" applyBorder="1" applyAlignment="1">
      <alignment vertical="center"/>
    </xf>
    <xf numFmtId="0" fontId="13" fillId="0" borderId="0" xfId="0" applyFont="1" applyAlignment="1">
      <alignment horizontal="center" vertical="center"/>
    </xf>
    <xf numFmtId="0" fontId="12" fillId="2" borderId="0" xfId="0" applyFont="1" applyFill="1" applyAlignment="1">
      <alignment vertical="center" wrapText="1"/>
    </xf>
    <xf numFmtId="0" fontId="12" fillId="2" borderId="0" xfId="0" applyFont="1" applyFill="1" applyAlignment="1">
      <alignment vertical="center"/>
    </xf>
    <xf numFmtId="0" fontId="12" fillId="2" borderId="16" xfId="0" applyFont="1" applyFill="1" applyBorder="1" applyAlignment="1">
      <alignment vertical="center" wrapText="1"/>
    </xf>
    <xf numFmtId="0" fontId="12" fillId="2" borderId="17" xfId="0" applyFont="1" applyFill="1" applyBorder="1" applyAlignment="1">
      <alignment vertical="center" wrapText="1"/>
    </xf>
    <xf numFmtId="0" fontId="15" fillId="0" borderId="0" xfId="0" applyFont="1" applyAlignment="1">
      <alignment vertical="center"/>
    </xf>
    <xf numFmtId="0" fontId="17" fillId="4" borderId="8" xfId="0" applyFont="1" applyFill="1" applyBorder="1" applyAlignment="1">
      <alignment vertical="center"/>
    </xf>
    <xf numFmtId="0" fontId="12" fillId="6" borderId="12"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0" xfId="0" applyFont="1" applyFill="1" applyBorder="1" applyAlignment="1">
      <alignment horizontal="center" vertical="center" wrapText="1"/>
    </xf>
    <xf numFmtId="49" fontId="19" fillId="7" borderId="10" xfId="0" applyNumberFormat="1" applyFont="1" applyFill="1" applyBorder="1" applyAlignment="1" applyProtection="1">
      <alignment horizontal="center" vertical="center" wrapText="1"/>
      <protection locked="0"/>
    </xf>
    <xf numFmtId="0" fontId="12" fillId="3" borderId="10" xfId="0" applyFont="1" applyFill="1" applyBorder="1" applyAlignment="1">
      <alignment horizontal="center" vertical="center" wrapText="1"/>
    </xf>
    <xf numFmtId="0" fontId="12" fillId="10" borderId="12" xfId="0" applyFont="1" applyFill="1" applyBorder="1" applyAlignment="1">
      <alignment horizontal="center" vertical="center" wrapText="1"/>
    </xf>
    <xf numFmtId="0" fontId="12" fillId="10" borderId="10" xfId="0" applyFont="1" applyFill="1" applyBorder="1" applyAlignment="1">
      <alignment horizontal="center" vertical="center" wrapText="1"/>
    </xf>
    <xf numFmtId="0" fontId="12" fillId="10" borderId="11" xfId="0" applyFont="1" applyFill="1" applyBorder="1" applyAlignment="1">
      <alignment horizontal="center" vertical="center" wrapText="1"/>
    </xf>
    <xf numFmtId="0" fontId="12" fillId="8" borderId="10" xfId="0" applyFont="1" applyFill="1" applyBorder="1" applyAlignment="1">
      <alignment horizontal="center" vertical="center" wrapText="1"/>
    </xf>
    <xf numFmtId="164" fontId="15"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164" fontId="15" fillId="4" borderId="0" xfId="0" applyNumberFormat="1" applyFont="1" applyFill="1" applyAlignment="1">
      <alignment horizontal="center" vertical="center" wrapText="1"/>
    </xf>
    <xf numFmtId="164" fontId="14" fillId="4" borderId="0" xfId="0" applyNumberFormat="1" applyFont="1" applyFill="1" applyAlignment="1">
      <alignment horizontal="center" vertical="center" wrapText="1"/>
    </xf>
    <xf numFmtId="0" fontId="15" fillId="0" borderId="0" xfId="0" applyFont="1" applyAlignment="1">
      <alignment horizontal="center" vertical="center" wrapText="1"/>
    </xf>
    <xf numFmtId="0" fontId="23" fillId="0" borderId="0" xfId="5" applyFont="1" applyAlignment="1">
      <alignment vertical="center"/>
    </xf>
    <xf numFmtId="0" fontId="26" fillId="0" borderId="0" xfId="5" applyFont="1" applyAlignment="1">
      <alignment horizontal="left" vertical="center" wrapText="1"/>
    </xf>
    <xf numFmtId="0" fontId="28" fillId="9" borderId="18" xfId="5" applyFont="1" applyFill="1" applyBorder="1" applyAlignment="1">
      <alignment horizontal="center" vertical="center" wrapText="1"/>
    </xf>
    <xf numFmtId="0" fontId="28" fillId="9" borderId="19" xfId="5" applyFont="1" applyFill="1" applyBorder="1" applyAlignment="1">
      <alignment horizontal="center" vertical="center" wrapText="1"/>
    </xf>
    <xf numFmtId="0" fontId="28" fillId="9" borderId="20" xfId="5" applyFont="1" applyFill="1" applyBorder="1" applyAlignment="1">
      <alignment horizontal="center" vertical="center" wrapText="1"/>
    </xf>
    <xf numFmtId="0" fontId="28" fillId="9" borderId="21" xfId="5" applyFont="1" applyFill="1" applyBorder="1" applyAlignment="1">
      <alignment horizontal="center" vertical="center" wrapText="1"/>
    </xf>
    <xf numFmtId="0" fontId="28" fillId="9" borderId="22" xfId="5" applyFont="1" applyFill="1" applyBorder="1" applyAlignment="1">
      <alignment horizontal="center" vertical="center" wrapText="1"/>
    </xf>
    <xf numFmtId="0" fontId="28" fillId="9" borderId="23" xfId="5" applyFont="1" applyFill="1" applyBorder="1" applyAlignment="1">
      <alignment horizontal="center" vertical="center" wrapText="1"/>
    </xf>
    <xf numFmtId="0" fontId="29" fillId="0" borderId="21" xfId="5" applyFont="1" applyBorder="1" applyAlignment="1">
      <alignment horizontal="center" vertical="center" wrapText="1"/>
    </xf>
    <xf numFmtId="0" fontId="30" fillId="0" borderId="22" xfId="5" applyFont="1" applyBorder="1" applyAlignment="1">
      <alignment horizontal="center" vertical="center" wrapText="1"/>
    </xf>
    <xf numFmtId="1" fontId="30" fillId="0" borderId="22" xfId="5" applyNumberFormat="1" applyFont="1" applyBorder="1" applyAlignment="1">
      <alignment horizontal="center" vertical="center" wrapText="1"/>
    </xf>
    <xf numFmtId="1" fontId="30" fillId="0" borderId="23" xfId="5" applyNumberFormat="1" applyFont="1" applyBorder="1" applyAlignment="1">
      <alignment horizontal="center" vertical="center" wrapText="1"/>
    </xf>
    <xf numFmtId="0" fontId="23" fillId="0" borderId="21" xfId="5" applyFont="1" applyBorder="1" applyAlignment="1">
      <alignment horizontal="center" vertical="center"/>
    </xf>
    <xf numFmtId="0" fontId="23" fillId="0" borderId="22" xfId="5" applyFont="1" applyBorder="1" applyAlignment="1">
      <alignment horizontal="center" vertical="center"/>
    </xf>
    <xf numFmtId="0" fontId="23" fillId="0" borderId="23" xfId="5" applyFont="1" applyBorder="1" applyAlignment="1">
      <alignment horizontal="center" vertical="center"/>
    </xf>
    <xf numFmtId="0" fontId="31" fillId="0" borderId="0" xfId="5" applyFont="1" applyAlignment="1">
      <alignment vertical="center"/>
    </xf>
    <xf numFmtId="0" fontId="23" fillId="0" borderId="25" xfId="5" applyFont="1" applyBorder="1" applyAlignment="1">
      <alignment horizontal="center" vertical="center"/>
    </xf>
    <xf numFmtId="1" fontId="30" fillId="0" borderId="25" xfId="5" applyNumberFormat="1" applyFont="1" applyBorder="1" applyAlignment="1">
      <alignment horizontal="center" vertical="center" wrapText="1"/>
    </xf>
    <xf numFmtId="1" fontId="30" fillId="0" borderId="26" xfId="5" applyNumberFormat="1" applyFont="1" applyBorder="1" applyAlignment="1">
      <alignment horizontal="center" vertical="center" wrapText="1"/>
    </xf>
    <xf numFmtId="0" fontId="23" fillId="0" borderId="24" xfId="5" applyFont="1" applyBorder="1" applyAlignment="1">
      <alignment horizontal="center" vertical="center"/>
    </xf>
    <xf numFmtId="0" fontId="23" fillId="0" borderId="26" xfId="5" applyFont="1" applyBorder="1" applyAlignment="1">
      <alignment horizontal="center" vertical="center"/>
    </xf>
    <xf numFmtId="0" fontId="29" fillId="0" borderId="0" xfId="5" applyFont="1" applyAlignment="1">
      <alignment horizontal="center" vertical="center" wrapText="1"/>
    </xf>
    <xf numFmtId="0" fontId="23" fillId="0" borderId="0" xfId="5" applyFont="1" applyAlignment="1">
      <alignment horizontal="center" vertical="center"/>
    </xf>
    <xf numFmtId="1" fontId="30" fillId="0" borderId="0" xfId="5" applyNumberFormat="1" applyFont="1" applyAlignment="1">
      <alignment horizontal="center" vertical="center" wrapText="1"/>
    </xf>
    <xf numFmtId="0" fontId="15" fillId="4" borderId="0" xfId="0" applyFont="1" applyFill="1" applyAlignment="1">
      <alignment horizontal="center" vertical="center" wrapText="1"/>
    </xf>
    <xf numFmtId="0" fontId="6" fillId="12" borderId="0" xfId="1" applyFont="1" applyFill="1" applyAlignment="1">
      <alignment horizontal="center" vertical="center"/>
    </xf>
    <xf numFmtId="0" fontId="17" fillId="0" borderId="0" xfId="0" applyFont="1" applyAlignment="1">
      <alignment vertical="center" wrapText="1"/>
    </xf>
    <xf numFmtId="0" fontId="17" fillId="4" borderId="0" xfId="0" applyFont="1" applyFill="1" applyAlignment="1">
      <alignment vertical="center" wrapText="1"/>
    </xf>
    <xf numFmtId="0" fontId="32" fillId="0" borderId="0" xfId="5" applyFont="1" applyAlignment="1">
      <alignment horizontal="left" vertical="center" wrapText="1"/>
    </xf>
    <xf numFmtId="0" fontId="17" fillId="4" borderId="0" xfId="0" applyFont="1" applyFill="1" applyAlignment="1">
      <alignment horizontal="left" vertical="center" wrapText="1"/>
    </xf>
    <xf numFmtId="0" fontId="24" fillId="0" borderId="0" xfId="5" applyFont="1" applyAlignment="1">
      <alignment vertical="center"/>
    </xf>
    <xf numFmtId="14" fontId="17" fillId="0" borderId="0" xfId="0" applyNumberFormat="1" applyFont="1" applyAlignment="1">
      <alignment vertical="center"/>
    </xf>
    <xf numFmtId="14" fontId="17" fillId="0" borderId="9" xfId="0" applyNumberFormat="1" applyFont="1" applyBorder="1" applyAlignment="1">
      <alignment vertical="center"/>
    </xf>
    <xf numFmtId="0" fontId="17" fillId="0" borderId="0" xfId="0" applyFont="1" applyBorder="1" applyAlignment="1">
      <alignment horizontal="left" vertical="center" wrapText="1"/>
    </xf>
    <xf numFmtId="0" fontId="17" fillId="0" borderId="0" xfId="0" applyFont="1" applyBorder="1" applyAlignment="1">
      <alignment vertical="center"/>
    </xf>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17" fillId="0" borderId="0" xfId="0" applyFont="1" applyBorder="1" applyAlignment="1">
      <alignment vertical="center" wrapText="1"/>
    </xf>
    <xf numFmtId="2" fontId="15" fillId="0" borderId="0" xfId="0" applyNumberFormat="1" applyFont="1" applyFill="1" applyBorder="1" applyAlignment="1" applyProtection="1">
      <alignment vertical="center" wrapText="1"/>
    </xf>
    <xf numFmtId="49" fontId="18" fillId="0" borderId="0" xfId="0" applyNumberFormat="1" applyFont="1" applyFill="1" applyBorder="1" applyAlignment="1" applyProtection="1">
      <alignment horizontal="left" vertical="center" wrapText="1"/>
    </xf>
    <xf numFmtId="0" fontId="17" fillId="4" borderId="0" xfId="0" applyFont="1" applyFill="1" applyBorder="1" applyAlignment="1">
      <alignment vertical="center"/>
    </xf>
    <xf numFmtId="0" fontId="17" fillId="4" borderId="0" xfId="0" applyFont="1" applyFill="1" applyBorder="1" applyAlignment="1">
      <alignment horizontal="center" vertical="center"/>
    </xf>
    <xf numFmtId="0" fontId="17" fillId="4" borderId="0" xfId="0" applyFont="1" applyFill="1" applyBorder="1" applyAlignment="1">
      <alignment vertical="center" wrapText="1"/>
    </xf>
    <xf numFmtId="2" fontId="15" fillId="4" borderId="0" xfId="0" applyNumberFormat="1" applyFont="1" applyFill="1" applyBorder="1" applyAlignment="1" applyProtection="1">
      <alignment vertical="center" wrapText="1"/>
    </xf>
    <xf numFmtId="49" fontId="18" fillId="4" borderId="0" xfId="0" applyNumberFormat="1" applyFont="1" applyFill="1" applyBorder="1" applyAlignment="1" applyProtection="1">
      <alignment horizontal="left" vertical="center" wrapText="1"/>
    </xf>
    <xf numFmtId="1" fontId="20" fillId="0" borderId="0" xfId="0" applyNumberFormat="1" applyFont="1" applyBorder="1" applyAlignment="1">
      <alignment horizontal="center" vertical="center" wrapText="1"/>
    </xf>
    <xf numFmtId="49" fontId="14" fillId="0" borderId="0" xfId="0" applyNumberFormat="1"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164" fontId="15" fillId="0" borderId="0" xfId="0" applyNumberFormat="1" applyFont="1" applyFill="1" applyBorder="1" applyAlignment="1">
      <alignment horizontal="center" vertical="center" wrapText="1"/>
    </xf>
    <xf numFmtId="0" fontId="14" fillId="0" borderId="0" xfId="0" applyFont="1" applyFill="1" applyBorder="1" applyAlignment="1" applyProtection="1">
      <alignment horizontal="center" vertical="center" wrapText="1"/>
    </xf>
    <xf numFmtId="1" fontId="20" fillId="4" borderId="0" xfId="0" applyNumberFormat="1" applyFont="1" applyFill="1" applyBorder="1" applyAlignment="1">
      <alignment horizontal="center" vertical="center" wrapText="1"/>
    </xf>
    <xf numFmtId="49" fontId="14" fillId="4"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164" fontId="15" fillId="4" borderId="0" xfId="0" applyNumberFormat="1" applyFont="1" applyFill="1" applyBorder="1" applyAlignment="1">
      <alignment horizontal="center" vertical="center" wrapText="1"/>
    </xf>
    <xf numFmtId="0" fontId="14" fillId="4" borderId="0" xfId="0" applyFont="1" applyFill="1" applyBorder="1" applyAlignment="1" applyProtection="1">
      <alignment horizontal="center" vertical="center" wrapText="1"/>
    </xf>
    <xf numFmtId="14" fontId="17" fillId="0" borderId="0" xfId="0" applyNumberFormat="1" applyFont="1" applyBorder="1" applyAlignment="1">
      <alignment vertical="center"/>
    </xf>
    <xf numFmtId="0" fontId="17" fillId="4" borderId="0" xfId="0" applyFont="1" applyFill="1" applyBorder="1" applyAlignment="1">
      <alignment horizontal="center" vertical="center" wrapText="1"/>
    </xf>
    <xf numFmtId="0" fontId="17" fillId="0" borderId="0" xfId="0" applyFont="1" applyBorder="1" applyAlignment="1">
      <alignment horizontal="left" vertical="center"/>
    </xf>
    <xf numFmtId="0" fontId="17" fillId="4" borderId="0" xfId="0" applyFont="1" applyFill="1" applyBorder="1" applyAlignment="1">
      <alignment horizontal="left" vertical="center"/>
    </xf>
    <xf numFmtId="0" fontId="17" fillId="0" borderId="0" xfId="0" applyFont="1" applyFill="1" applyBorder="1" applyAlignment="1">
      <alignment vertical="center" wrapText="1"/>
    </xf>
    <xf numFmtId="0" fontId="15" fillId="4" borderId="0" xfId="0" applyFont="1" applyFill="1" applyBorder="1" applyAlignment="1" applyProtection="1">
      <alignment horizontal="center" vertical="center" wrapText="1"/>
    </xf>
    <xf numFmtId="0" fontId="17" fillId="0" borderId="0" xfId="0" applyFont="1" applyAlignment="1">
      <alignment horizontal="left" vertical="center" wrapText="1"/>
    </xf>
    <xf numFmtId="0" fontId="17" fillId="4" borderId="0" xfId="0" applyFont="1" applyFill="1" applyBorder="1" applyAlignment="1">
      <alignment horizontal="left" vertical="center" wrapText="1"/>
    </xf>
    <xf numFmtId="0" fontId="16" fillId="13" borderId="7" xfId="0" applyFont="1" applyFill="1" applyBorder="1" applyAlignment="1">
      <alignment vertical="center" wrapText="1"/>
    </xf>
    <xf numFmtId="0" fontId="16" fillId="4" borderId="7" xfId="0" applyFont="1" applyFill="1" applyBorder="1" applyAlignment="1">
      <alignment vertical="center"/>
    </xf>
    <xf numFmtId="0" fontId="17" fillId="4" borderId="0" xfId="0" applyFont="1" applyFill="1" applyAlignment="1">
      <alignment horizontal="left" vertical="center"/>
    </xf>
    <xf numFmtId="0" fontId="14" fillId="0" borderId="0" xfId="0" applyNumberFormat="1" applyFont="1" applyAlignment="1">
      <alignment horizontal="center" vertical="center" wrapText="1"/>
    </xf>
    <xf numFmtId="14" fontId="17" fillId="4" borderId="0" xfId="0" applyNumberFormat="1" applyFont="1" applyFill="1" applyAlignment="1">
      <alignment vertical="center"/>
    </xf>
    <xf numFmtId="14" fontId="17" fillId="4" borderId="9" xfId="0" applyNumberFormat="1" applyFont="1" applyFill="1" applyBorder="1" applyAlignment="1">
      <alignment vertical="center"/>
    </xf>
    <xf numFmtId="0" fontId="33" fillId="0" borderId="0" xfId="0" applyFont="1" applyFill="1" applyBorder="1" applyAlignment="1">
      <alignment horizontal="center" vertical="center"/>
    </xf>
    <xf numFmtId="0" fontId="14" fillId="0" borderId="0" xfId="0" applyNumberFormat="1" applyFont="1" applyBorder="1" applyAlignment="1">
      <alignment horizontal="center" vertical="center"/>
    </xf>
    <xf numFmtId="164" fontId="14" fillId="0" borderId="0" xfId="0" applyNumberFormat="1" applyFont="1" applyFill="1" applyBorder="1" applyAlignment="1">
      <alignment horizontal="center" vertical="center" wrapText="1"/>
    </xf>
    <xf numFmtId="0" fontId="14" fillId="4" borderId="0" xfId="0" applyNumberFormat="1" applyFont="1" applyFill="1" applyBorder="1" applyAlignment="1">
      <alignment vertical="center"/>
    </xf>
    <xf numFmtId="164" fontId="14" fillId="4" borderId="0" xfId="0" applyNumberFormat="1" applyFont="1" applyFill="1" applyBorder="1" applyAlignment="1">
      <alignment horizontal="center" vertical="center" wrapText="1"/>
    </xf>
    <xf numFmtId="0" fontId="17" fillId="4" borderId="9" xfId="0" applyFont="1" applyFill="1" applyBorder="1" applyAlignment="1">
      <alignment vertical="center" wrapText="1"/>
    </xf>
    <xf numFmtId="0" fontId="34" fillId="0" borderId="0" xfId="0" applyFont="1" applyAlignment="1">
      <alignment horizontal="center" vertical="center"/>
    </xf>
    <xf numFmtId="0" fontId="34" fillId="4" borderId="0" xfId="0" applyFont="1" applyFill="1" applyAlignment="1">
      <alignment horizontal="center" vertical="center"/>
    </xf>
    <xf numFmtId="0" fontId="34" fillId="0" borderId="0" xfId="0" applyFont="1" applyBorder="1" applyAlignment="1">
      <alignment horizontal="center" vertical="center"/>
    </xf>
    <xf numFmtId="0" fontId="34" fillId="0" borderId="0" xfId="0" applyFont="1" applyFill="1" applyAlignment="1">
      <alignment horizontal="center" vertical="center"/>
    </xf>
    <xf numFmtId="0" fontId="34" fillId="4" borderId="0" xfId="0" applyFont="1" applyFill="1" applyBorder="1" applyAlignment="1">
      <alignment horizontal="center" vertical="center"/>
    </xf>
    <xf numFmtId="0" fontId="15" fillId="0" borderId="0" xfId="0" applyFont="1" applyFill="1" applyAlignment="1">
      <alignment horizontal="center" vertical="center" wrapText="1"/>
    </xf>
    <xf numFmtId="0" fontId="23" fillId="0" borderId="29" xfId="5" applyFont="1" applyBorder="1" applyAlignment="1">
      <alignment horizontal="center" vertical="center"/>
    </xf>
    <xf numFmtId="1" fontId="30" fillId="0" borderId="29" xfId="5" applyNumberFormat="1" applyFont="1" applyBorder="1" applyAlignment="1">
      <alignment horizontal="center" vertical="center" wrapText="1"/>
    </xf>
    <xf numFmtId="1" fontId="30" fillId="0" borderId="30" xfId="5" applyNumberFormat="1" applyFont="1" applyBorder="1" applyAlignment="1">
      <alignment horizontal="center" vertical="center" wrapText="1"/>
    </xf>
    <xf numFmtId="0" fontId="23" fillId="0" borderId="28" xfId="5" applyFont="1" applyBorder="1" applyAlignment="1">
      <alignment horizontal="center" vertical="center"/>
    </xf>
    <xf numFmtId="0" fontId="23" fillId="0" borderId="30" xfId="5" applyFont="1" applyBorder="1" applyAlignment="1">
      <alignment horizontal="center" vertical="center"/>
    </xf>
    <xf numFmtId="0" fontId="23" fillId="0" borderId="29" xfId="5" applyFont="1" applyBorder="1" applyAlignment="1">
      <alignment horizontal="center" vertical="center" wrapText="1"/>
    </xf>
    <xf numFmtId="0" fontId="23" fillId="0" borderId="25" xfId="5" applyFont="1" applyBorder="1" applyAlignment="1">
      <alignment horizontal="center" vertical="center" wrapText="1"/>
    </xf>
    <xf numFmtId="0" fontId="23" fillId="0" borderId="22" xfId="0" applyFont="1" applyFill="1" applyBorder="1" applyAlignment="1">
      <alignment vertical="center" wrapText="1"/>
    </xf>
    <xf numFmtId="0" fontId="23" fillId="0" borderId="22" xfId="0" applyFont="1" applyFill="1" applyBorder="1" applyAlignment="1">
      <alignment horizontal="left" vertical="center" wrapText="1"/>
    </xf>
    <xf numFmtId="0" fontId="30" fillId="0" borderId="22" xfId="5" applyFont="1" applyBorder="1" applyAlignment="1">
      <alignment horizontal="left" vertical="center" wrapText="1"/>
    </xf>
    <xf numFmtId="1" fontId="35" fillId="0" borderId="22" xfId="5" applyNumberFormat="1" applyFont="1" applyBorder="1" applyAlignment="1">
      <alignment horizontal="center" vertical="center" wrapText="1"/>
    </xf>
    <xf numFmtId="1" fontId="30" fillId="0" borderId="22" xfId="8" applyNumberFormat="1" applyFont="1" applyBorder="1" applyAlignment="1">
      <alignment horizontal="center" vertical="center" wrapText="1"/>
    </xf>
    <xf numFmtId="1" fontId="30" fillId="0" borderId="22" xfId="9" applyNumberFormat="1" applyFont="1" applyBorder="1" applyAlignment="1">
      <alignment horizontal="center" vertical="center" wrapText="1"/>
    </xf>
    <xf numFmtId="0" fontId="36" fillId="11" borderId="29" xfId="0" applyFont="1" applyFill="1" applyBorder="1" applyAlignment="1">
      <alignment horizontal="center" vertical="center" wrapText="1"/>
    </xf>
    <xf numFmtId="0" fontId="23" fillId="0" borderId="22" xfId="5" applyFont="1" applyBorder="1" applyAlignment="1">
      <alignment vertical="center"/>
    </xf>
    <xf numFmtId="1" fontId="30" fillId="0" borderId="31" xfId="5" applyNumberFormat="1" applyFont="1" applyBorder="1" applyAlignment="1">
      <alignment horizontal="center" vertical="center" wrapText="1"/>
    </xf>
    <xf numFmtId="1" fontId="30" fillId="0" borderId="31" xfId="9" applyNumberFormat="1" applyFont="1" applyBorder="1" applyAlignment="1">
      <alignment horizontal="center" vertical="center" wrapText="1"/>
    </xf>
    <xf numFmtId="1" fontId="35" fillId="0" borderId="29" xfId="0" applyNumberFormat="1" applyFont="1" applyBorder="1" applyAlignment="1">
      <alignment horizontal="center" vertical="center" wrapText="1"/>
    </xf>
    <xf numFmtId="1" fontId="35" fillId="0" borderId="22" xfId="0" applyNumberFormat="1" applyFont="1" applyBorder="1" applyAlignment="1">
      <alignment horizontal="center" vertical="center" wrapText="1"/>
    </xf>
    <xf numFmtId="0" fontId="36" fillId="11" borderId="22" xfId="0" applyFont="1" applyFill="1" applyBorder="1" applyAlignment="1">
      <alignment horizontal="center" vertical="center" wrapText="1"/>
    </xf>
    <xf numFmtId="0" fontId="17" fillId="0" borderId="0" xfId="0" applyFont="1" applyFill="1" applyAlignment="1">
      <alignment vertical="center" wrapText="1"/>
    </xf>
    <xf numFmtId="1" fontId="20" fillId="0" borderId="22" xfId="0" applyNumberFormat="1" applyFont="1" applyBorder="1" applyAlignment="1">
      <alignment horizontal="center" vertical="center" wrapText="1"/>
    </xf>
    <xf numFmtId="1" fontId="20" fillId="4" borderId="22" xfId="0" applyNumberFormat="1" applyFont="1" applyFill="1" applyBorder="1" applyAlignment="1">
      <alignment horizontal="center" vertical="center" wrapText="1"/>
    </xf>
    <xf numFmtId="0" fontId="30" fillId="0" borderId="22" xfId="5" applyFont="1" applyFill="1" applyBorder="1" applyAlignment="1">
      <alignment horizontal="left" vertical="center" wrapText="1"/>
    </xf>
    <xf numFmtId="0" fontId="33" fillId="4" borderId="0" xfId="0" applyFont="1" applyFill="1" applyBorder="1" applyAlignment="1">
      <alignment horizontal="center" vertical="center"/>
    </xf>
    <xf numFmtId="0" fontId="17" fillId="0" borderId="0" xfId="0" applyFont="1" applyFill="1" applyAlignment="1">
      <alignment horizontal="center" vertical="center"/>
    </xf>
    <xf numFmtId="0" fontId="17" fillId="0" borderId="0" xfId="0" applyFont="1" applyFill="1" applyAlignment="1">
      <alignment vertical="center"/>
    </xf>
    <xf numFmtId="2" fontId="15" fillId="0" borderId="0" xfId="0" applyNumberFormat="1" applyFont="1" applyFill="1" applyAlignment="1">
      <alignment vertical="center" wrapText="1"/>
    </xf>
    <xf numFmtId="49" fontId="18" fillId="0" borderId="0" xfId="0" applyNumberFormat="1" applyFont="1" applyFill="1" applyAlignment="1">
      <alignment horizontal="left" vertical="center" wrapText="1"/>
    </xf>
    <xf numFmtId="49" fontId="14" fillId="0" borderId="0" xfId="0" applyNumberFormat="1" applyFont="1" applyFill="1" applyAlignment="1">
      <alignment horizontal="center" vertical="center" wrapText="1"/>
    </xf>
    <xf numFmtId="164" fontId="15" fillId="0" borderId="0" xfId="0" applyNumberFormat="1" applyFont="1" applyFill="1" applyAlignment="1">
      <alignment horizontal="center" vertical="center" wrapText="1"/>
    </xf>
    <xf numFmtId="0" fontId="14" fillId="0" borderId="0" xfId="0" applyFont="1" applyFill="1" applyAlignment="1">
      <alignment horizontal="center" vertical="center" wrapText="1"/>
    </xf>
    <xf numFmtId="0" fontId="14" fillId="0" borderId="0" xfId="0" applyFont="1" applyFill="1" applyAlignment="1">
      <alignment vertical="center"/>
    </xf>
    <xf numFmtId="164" fontId="14" fillId="0" borderId="0" xfId="0" applyNumberFormat="1" applyFont="1" applyFill="1" applyAlignment="1">
      <alignment horizontal="center" vertical="center" wrapText="1"/>
    </xf>
    <xf numFmtId="0" fontId="16" fillId="0" borderId="7" xfId="0" applyFont="1" applyFill="1" applyBorder="1" applyAlignment="1">
      <alignment vertical="center"/>
    </xf>
    <xf numFmtId="0" fontId="17" fillId="0" borderId="0" xfId="0" applyFont="1" applyFill="1" applyAlignment="1">
      <alignment horizontal="center" vertical="center" wrapText="1"/>
    </xf>
    <xf numFmtId="14" fontId="17" fillId="0" borderId="0" xfId="0" applyNumberFormat="1" applyFont="1" applyFill="1" applyAlignment="1">
      <alignment vertical="center"/>
    </xf>
    <xf numFmtId="14" fontId="17" fillId="0" borderId="9" xfId="0" applyNumberFormat="1" applyFont="1" applyFill="1" applyBorder="1" applyAlignment="1">
      <alignment vertical="center"/>
    </xf>
    <xf numFmtId="0" fontId="34"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Border="1" applyAlignment="1">
      <alignment vertical="center"/>
    </xf>
    <xf numFmtId="0" fontId="17" fillId="0" borderId="0" xfId="0" applyFont="1" applyFill="1" applyBorder="1" applyAlignment="1">
      <alignment horizontal="center" vertical="center" wrapText="1"/>
    </xf>
    <xf numFmtId="0" fontId="17" fillId="0" borderId="9" xfId="0" applyFont="1" applyFill="1" applyBorder="1" applyAlignment="1">
      <alignment vertical="center"/>
    </xf>
    <xf numFmtId="0" fontId="17" fillId="4" borderId="8" xfId="0" applyFont="1" applyFill="1" applyBorder="1" applyAlignment="1">
      <alignment horizontal="center" vertical="center" wrapText="1"/>
    </xf>
    <xf numFmtId="0" fontId="17" fillId="0" borderId="9" xfId="0" applyFont="1" applyFill="1" applyBorder="1" applyAlignment="1">
      <alignment vertical="center" wrapText="1"/>
    </xf>
    <xf numFmtId="0" fontId="17" fillId="0" borderId="8" xfId="0" applyFont="1" applyFill="1" applyBorder="1" applyAlignment="1">
      <alignment horizontal="center" vertical="center" wrapText="1"/>
    </xf>
    <xf numFmtId="14" fontId="17" fillId="4" borderId="0" xfId="0" applyNumberFormat="1" applyFont="1" applyFill="1" applyBorder="1" applyAlignment="1">
      <alignment vertical="center"/>
    </xf>
    <xf numFmtId="0" fontId="17" fillId="0" borderId="0" xfId="0" applyFont="1" applyFill="1" applyAlignment="1">
      <alignment horizontal="left" vertical="center"/>
    </xf>
    <xf numFmtId="0" fontId="8" fillId="0" borderId="0" xfId="0" applyFont="1" applyAlignment="1">
      <alignment horizontal="center" vertical="center"/>
    </xf>
    <xf numFmtId="0" fontId="9" fillId="0" borderId="4" xfId="0" applyFont="1" applyBorder="1" applyAlignment="1">
      <alignment vertical="center" wrapText="1"/>
    </xf>
    <xf numFmtId="0" fontId="6" fillId="5" borderId="0" xfId="0" applyFont="1" applyFill="1" applyAlignment="1">
      <alignment horizontal="center" vertical="center"/>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6" xfId="1" applyFont="1" applyBorder="1" applyAlignment="1">
      <alignment horizontal="left" vertical="center" wrapText="1"/>
    </xf>
    <xf numFmtId="0" fontId="6" fillId="12" borderId="0" xfId="1" applyFont="1" applyFill="1" applyAlignment="1">
      <alignment horizontal="center" vertical="center"/>
    </xf>
    <xf numFmtId="0" fontId="38" fillId="0" borderId="0" xfId="0" applyFont="1" applyAlignment="1">
      <alignment horizontal="center" vertical="center" wrapText="1"/>
    </xf>
    <xf numFmtId="0" fontId="13" fillId="0" borderId="0" xfId="0" applyFont="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10" borderId="13" xfId="0" applyFont="1" applyFill="1" applyBorder="1" applyAlignment="1">
      <alignment horizontal="center" vertical="center"/>
    </xf>
    <xf numFmtId="0" fontId="12" fillId="10" borderId="14" xfId="0" applyFont="1" applyFill="1" applyBorder="1" applyAlignment="1">
      <alignment horizontal="center" vertical="center"/>
    </xf>
    <xf numFmtId="0" fontId="12" fillId="10" borderId="15" xfId="0" applyFont="1" applyFill="1" applyBorder="1" applyAlignment="1">
      <alignment horizontal="center" vertical="center"/>
    </xf>
    <xf numFmtId="0" fontId="12" fillId="8" borderId="13"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15" xfId="0" applyFont="1" applyFill="1" applyBorder="1" applyAlignment="1">
      <alignment horizontal="center" vertical="center"/>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12" fillId="7" borderId="15" xfId="0" applyFont="1" applyFill="1" applyBorder="1" applyAlignment="1">
      <alignment horizontal="center" vertical="center"/>
    </xf>
    <xf numFmtId="0" fontId="25" fillId="9" borderId="2" xfId="5" applyFont="1" applyFill="1" applyBorder="1" applyAlignment="1">
      <alignment horizontal="left" vertical="center" wrapText="1"/>
    </xf>
    <xf numFmtId="0" fontId="25" fillId="9" borderId="3" xfId="5" applyFont="1" applyFill="1" applyBorder="1" applyAlignment="1">
      <alignment horizontal="left" vertical="center" wrapText="1"/>
    </xf>
    <xf numFmtId="0" fontId="25" fillId="9" borderId="6" xfId="5" applyFont="1" applyFill="1" applyBorder="1" applyAlignment="1">
      <alignment horizontal="left" vertical="center" wrapText="1"/>
    </xf>
    <xf numFmtId="0" fontId="27" fillId="6" borderId="2" xfId="5" applyFont="1" applyFill="1" applyBorder="1" applyAlignment="1">
      <alignment horizontal="left" vertical="center" wrapText="1"/>
    </xf>
    <xf numFmtId="0" fontId="27" fillId="6" borderId="3" xfId="5" applyFont="1" applyFill="1" applyBorder="1" applyAlignment="1">
      <alignment horizontal="left" vertical="center" wrapText="1"/>
    </xf>
    <xf numFmtId="0" fontId="27" fillId="6" borderId="6" xfId="5" applyFont="1" applyFill="1" applyBorder="1" applyAlignment="1">
      <alignment horizontal="left" vertical="center" wrapText="1"/>
    </xf>
    <xf numFmtId="0" fontId="27" fillId="6" borderId="18" xfId="5" applyFont="1" applyFill="1" applyBorder="1" applyAlignment="1">
      <alignment horizontal="center" vertical="center"/>
    </xf>
    <xf numFmtId="0" fontId="27" fillId="6" borderId="19" xfId="5" applyFont="1" applyFill="1" applyBorder="1" applyAlignment="1">
      <alignment horizontal="center" vertical="center"/>
    </xf>
    <xf numFmtId="0" fontId="27" fillId="6" borderId="20" xfId="5" applyFont="1" applyFill="1" applyBorder="1" applyAlignment="1">
      <alignment horizontal="center" vertical="center"/>
    </xf>
  </cellXfs>
  <cellStyles count="12">
    <cellStyle name="Normal" xfId="0" builtinId="0"/>
    <cellStyle name="Normal 2" xfId="1"/>
    <cellStyle name="Normal 3" xfId="2"/>
    <cellStyle name="Normal 3 2" xfId="3"/>
    <cellStyle name="Normal 4" xfId="4"/>
    <cellStyle name="Normal 5" xfId="7"/>
    <cellStyle name="Normal 6" xfId="5"/>
    <cellStyle name="Normal 6 2 2" xfId="9"/>
    <cellStyle name="Normal 6 3" xfId="8"/>
    <cellStyle name="Normal 7" xfId="6"/>
    <cellStyle name="Normal 8" xfId="10"/>
    <cellStyle name="Normal 9" xfId="11"/>
  </cellStyles>
  <dxfs count="861">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213633</xdr:colOff>
      <xdr:row>7</xdr:row>
      <xdr:rowOff>250372</xdr:rowOff>
    </xdr:from>
    <xdr:to>
      <xdr:col>4</xdr:col>
      <xdr:colOff>527398</xdr:colOff>
      <xdr:row>8</xdr:row>
      <xdr:rowOff>152400</xdr:rowOff>
    </xdr:to>
    <xdr:sp macro="" textlink="">
      <xdr:nvSpPr>
        <xdr:cNvPr id="2" name="Right Arrow 1">
          <a:extLst>
            <a:ext uri="{FF2B5EF4-FFF2-40B4-BE49-F238E27FC236}">
              <a16:creationId xmlns:a16="http://schemas.microsoft.com/office/drawing/2014/main" id="{00000000-0008-0000-0000-000002000000}"/>
            </a:ext>
          </a:extLst>
        </xdr:cNvPr>
        <xdr:cNvSpPr/>
      </xdr:nvSpPr>
      <xdr:spPr bwMode="ltGray">
        <a:xfrm>
          <a:off x="6719208" y="3746047"/>
          <a:ext cx="313765" cy="225878"/>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a:solidFill>
              <a:schemeClr val="bg1"/>
            </a:solidFill>
            <a:latin typeface="Georgia" pitchFamily="18" charset="0"/>
          </a:endParaRP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topLeftCell="A4" zoomScale="80" zoomScaleNormal="80" workbookViewId="0">
      <selection activeCell="B9" sqref="B9"/>
    </sheetView>
  </sheetViews>
  <sheetFormatPr defaultColWidth="8.7109375" defaultRowHeight="12.75"/>
  <cols>
    <col min="1" max="1" width="22.5703125" style="6" bestFit="1" customWidth="1"/>
    <col min="2" max="2" width="22.42578125" style="6" customWidth="1"/>
    <col min="3" max="3" width="26.42578125" style="6" customWidth="1"/>
    <col min="4" max="4" width="23.42578125" style="6" customWidth="1"/>
    <col min="5" max="5" width="8.7109375" style="6"/>
    <col min="6" max="6" width="65.7109375" style="6" customWidth="1"/>
    <col min="7" max="16384" width="8.7109375" style="6"/>
  </cols>
  <sheetData>
    <row r="1" spans="1:6" ht="20.25">
      <c r="A1" s="191" t="s">
        <v>0</v>
      </c>
      <c r="B1" s="191"/>
      <c r="C1" s="191"/>
      <c r="D1" s="191"/>
    </row>
    <row r="2" spans="1:6" ht="13.5" thickBot="1"/>
    <row r="3" spans="1:6" ht="180.6" customHeight="1" thickBot="1">
      <c r="A3" s="7" t="s">
        <v>1</v>
      </c>
      <c r="B3" s="192" t="s">
        <v>57</v>
      </c>
      <c r="C3" s="193"/>
      <c r="D3" s="194"/>
    </row>
    <row r="5" spans="1:6" ht="20.25">
      <c r="A5" s="195" t="s">
        <v>2</v>
      </c>
      <c r="B5" s="195"/>
      <c r="C5" s="195"/>
      <c r="D5" s="195"/>
      <c r="F5" s="85" t="s">
        <v>35</v>
      </c>
    </row>
    <row r="6" spans="1:6" ht="13.5" thickBot="1">
      <c r="A6" s="8"/>
      <c r="B6" s="8"/>
      <c r="C6" s="8"/>
      <c r="D6" s="8"/>
    </row>
    <row r="7" spans="1:6" ht="13.5" thickBot="1">
      <c r="A7" s="190" t="s">
        <v>3</v>
      </c>
      <c r="B7" s="190"/>
      <c r="C7" s="190"/>
      <c r="D7" s="190"/>
      <c r="F7" s="4"/>
    </row>
    <row r="8" spans="1:6" ht="25.15" customHeight="1">
      <c r="A8" s="1" t="s">
        <v>4</v>
      </c>
      <c r="B8" s="2"/>
      <c r="C8" s="1"/>
      <c r="D8" s="1"/>
      <c r="F8" s="36" t="s">
        <v>36</v>
      </c>
    </row>
    <row r="9" spans="1:6" ht="25.15" customHeight="1">
      <c r="A9" s="1" t="s">
        <v>40</v>
      </c>
      <c r="B9" s="2"/>
      <c r="C9" s="1"/>
      <c r="D9" s="1"/>
      <c r="F9" s="4" t="s">
        <v>37</v>
      </c>
    </row>
    <row r="10" spans="1:6" ht="13.5" thickBot="1">
      <c r="A10" s="3"/>
      <c r="B10" s="5"/>
      <c r="C10" s="5"/>
      <c r="D10" s="5"/>
    </row>
    <row r="11" spans="1:6" ht="13.5" thickBot="1">
      <c r="A11" s="190" t="s">
        <v>30</v>
      </c>
      <c r="B11" s="190"/>
      <c r="C11" s="190"/>
      <c r="D11" s="190"/>
      <c r="F11" s="4"/>
    </row>
    <row r="12" spans="1:6" ht="52.15" customHeight="1">
      <c r="A12" s="1" t="s">
        <v>5</v>
      </c>
      <c r="B12" s="1" t="s">
        <v>6</v>
      </c>
      <c r="C12" s="1" t="s">
        <v>7</v>
      </c>
      <c r="D12" s="1" t="s">
        <v>31</v>
      </c>
      <c r="F12" s="4" t="s">
        <v>38</v>
      </c>
    </row>
    <row r="13" spans="1:6">
      <c r="A13" s="4" t="s">
        <v>32</v>
      </c>
      <c r="B13" s="4"/>
      <c r="C13" s="4"/>
      <c r="D13" s="4"/>
    </row>
    <row r="14" spans="1:6">
      <c r="A14" s="1"/>
      <c r="B14" s="4"/>
      <c r="C14" s="4"/>
      <c r="D14" s="4"/>
    </row>
    <row r="15" spans="1:6">
      <c r="A15" s="1"/>
      <c r="B15" s="4"/>
      <c r="C15" s="4"/>
      <c r="D15" s="4"/>
    </row>
    <row r="16" spans="1:6" ht="13.5" thickBot="1">
      <c r="A16" s="3"/>
      <c r="B16" s="5"/>
      <c r="C16" s="5"/>
      <c r="D16" s="5"/>
    </row>
    <row r="17" spans="1:6" ht="13.5" thickBot="1">
      <c r="A17" s="190" t="s">
        <v>33</v>
      </c>
      <c r="B17" s="190"/>
      <c r="C17" s="190"/>
      <c r="D17" s="190"/>
      <c r="F17" s="4"/>
    </row>
    <row r="18" spans="1:6" ht="60" customHeight="1">
      <c r="A18" s="1" t="s">
        <v>5</v>
      </c>
      <c r="B18" s="1" t="s">
        <v>6</v>
      </c>
      <c r="C18" s="1" t="s">
        <v>7</v>
      </c>
      <c r="D18" s="1" t="s">
        <v>34</v>
      </c>
      <c r="F18" s="4" t="s">
        <v>39</v>
      </c>
    </row>
    <row r="19" spans="1:6">
      <c r="A19" s="4" t="s">
        <v>32</v>
      </c>
      <c r="B19" s="4"/>
      <c r="C19" s="4"/>
      <c r="D19" s="4"/>
    </row>
    <row r="20" spans="1:6">
      <c r="A20" s="1"/>
      <c r="B20" s="4"/>
      <c r="C20" s="4"/>
      <c r="D20" s="4"/>
    </row>
    <row r="21" spans="1:6">
      <c r="A21" s="1"/>
      <c r="B21" s="4"/>
      <c r="C21" s="4"/>
      <c r="D21" s="4"/>
    </row>
  </sheetData>
  <mergeCells count="6">
    <mergeCell ref="A11:D11"/>
    <mergeCell ref="A17:D17"/>
    <mergeCell ref="A1:D1"/>
    <mergeCell ref="B3:D3"/>
    <mergeCell ref="A5:D5"/>
    <mergeCell ref="A7:D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W118"/>
  <sheetViews>
    <sheetView showGridLines="0" tabSelected="1" view="pageBreakPreview" zoomScale="55" zoomScaleNormal="10" zoomScaleSheetLayoutView="55" workbookViewId="0">
      <pane xSplit="2" ySplit="3" topLeftCell="C4" activePane="bottomRight" state="frozen"/>
      <selection activeCell="C47" sqref="C47:E47"/>
      <selection pane="topRight" activeCell="C47" sqref="C47:E47"/>
      <selection pane="bottomLeft" activeCell="C47" sqref="C47:E47"/>
      <selection pane="bottomRight" activeCell="D4" sqref="D4"/>
    </sheetView>
  </sheetViews>
  <sheetFormatPr defaultColWidth="8.7109375" defaultRowHeight="12.75"/>
  <cols>
    <col min="1" max="1" width="7.28515625" style="6" customWidth="1"/>
    <col min="2" max="2" width="1.7109375" style="6" customWidth="1"/>
    <col min="3" max="3" width="11.7109375" style="6" bestFit="1" customWidth="1"/>
    <col min="4" max="4" width="39.7109375" style="6" customWidth="1"/>
    <col min="5" max="5" width="11.7109375" style="6" bestFit="1" customWidth="1"/>
    <col min="6" max="6" width="39.7109375" style="6" customWidth="1"/>
    <col min="7" max="7" width="1.7109375" style="6" customWidth="1"/>
    <col min="8" max="8" width="10.28515625" style="6" bestFit="1" customWidth="1"/>
    <col min="9" max="9" width="16.7109375" style="6" bestFit="1" customWidth="1"/>
    <col min="10" max="10" width="36.7109375" style="6" customWidth="1"/>
    <col min="11" max="11" width="42.42578125" style="6" customWidth="1"/>
    <col min="12" max="12" width="58.5703125" style="6" customWidth="1"/>
    <col min="13" max="13" width="26" style="6" customWidth="1"/>
    <col min="14" max="14" width="15.28515625" style="6" customWidth="1"/>
    <col min="15" max="15" width="21" style="6" customWidth="1"/>
    <col min="16" max="16" width="1.7109375" style="6" customWidth="1"/>
    <col min="17" max="17" width="14" style="6" bestFit="1" customWidth="1"/>
    <col min="18" max="18" width="10.42578125" style="6" bestFit="1" customWidth="1"/>
    <col min="19" max="19" width="14" style="6" customWidth="1"/>
    <col min="20" max="20" width="14.28515625" style="6" customWidth="1"/>
    <col min="21" max="21" width="45.140625" style="189" customWidth="1"/>
    <col min="22" max="22" width="27.28515625" style="6" customWidth="1"/>
    <col min="23" max="24" width="29.42578125" style="6" customWidth="1"/>
    <col min="25" max="25" width="27.5703125" style="6" bestFit="1" customWidth="1"/>
    <col min="26" max="26" width="21.7109375" style="6" bestFit="1" customWidth="1"/>
    <col min="27" max="27" width="19.42578125" style="6" bestFit="1" customWidth="1"/>
    <col min="28" max="28" width="23.5703125" style="6" customWidth="1"/>
    <col min="29" max="29" width="22.7109375" style="6" customWidth="1"/>
    <col min="30" max="30" width="22.5703125" style="6" bestFit="1" customWidth="1"/>
    <col min="31" max="31" width="21.7109375" style="6" customWidth="1"/>
    <col min="32" max="32" width="1.7109375" style="6" customWidth="1"/>
    <col min="33" max="33" width="30.7109375" style="6" customWidth="1"/>
    <col min="34" max="34" width="41.5703125" style="6" customWidth="1"/>
    <col min="35" max="35" width="49.140625" style="6" customWidth="1"/>
    <col min="36" max="36" width="24" style="6" customWidth="1"/>
    <col min="37" max="37" width="22.42578125" style="6" customWidth="1"/>
    <col min="38" max="38" width="2.28515625" style="6" customWidth="1"/>
    <col min="39" max="39" width="32.5703125" style="6" bestFit="1" customWidth="1"/>
    <col min="40" max="40" width="24.42578125" style="6" customWidth="1"/>
    <col min="41" max="41" width="22.42578125" style="6" bestFit="1" customWidth="1"/>
    <col min="42" max="42" width="2.28515625" style="6" customWidth="1"/>
    <col min="43" max="43" width="21.7109375" style="6" customWidth="1"/>
    <col min="44" max="44" width="33.42578125" style="6" customWidth="1"/>
    <col min="45" max="45" width="37.42578125" style="6" customWidth="1"/>
    <col min="46" max="46" width="22" style="6" customWidth="1"/>
    <col min="47" max="47" width="17.5703125" style="6" customWidth="1"/>
    <col min="48" max="48" width="15.28515625" style="6" customWidth="1"/>
    <col min="49" max="49" width="30.7109375" style="6" customWidth="1"/>
    <col min="50" max="50" width="17.28515625" style="6" bestFit="1" customWidth="1"/>
    <col min="51" max="51" width="20.42578125" style="6" bestFit="1" customWidth="1"/>
    <col min="52" max="52" width="22.42578125" style="6" bestFit="1" customWidth="1"/>
    <col min="53" max="53" width="1.7109375" style="6" customWidth="1"/>
    <col min="54" max="16384" width="8.7109375" style="6"/>
  </cols>
  <sheetData>
    <row r="1" spans="2:49" ht="54.6" customHeight="1" thickBot="1">
      <c r="C1" s="196" t="s">
        <v>457</v>
      </c>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37"/>
      <c r="AN1" s="37"/>
      <c r="AO1" s="37"/>
      <c r="AP1" s="37"/>
      <c r="AQ1"/>
      <c r="AR1"/>
      <c r="AS1"/>
      <c r="AT1"/>
      <c r="AU1"/>
      <c r="AV1"/>
      <c r="AW1"/>
    </row>
    <row r="2" spans="2:49" ht="22.9" customHeight="1" thickBot="1">
      <c r="B2" s="9"/>
      <c r="C2" s="208" t="s">
        <v>76</v>
      </c>
      <c r="D2" s="209"/>
      <c r="E2" s="209"/>
      <c r="F2" s="210"/>
      <c r="G2" s="40"/>
      <c r="H2" s="208" t="s">
        <v>18</v>
      </c>
      <c r="I2" s="209"/>
      <c r="J2" s="209"/>
      <c r="K2" s="209"/>
      <c r="L2" s="209"/>
      <c r="M2" s="209"/>
      <c r="N2" s="209"/>
      <c r="O2" s="210"/>
      <c r="P2" s="40"/>
      <c r="Q2" s="211" t="s">
        <v>17</v>
      </c>
      <c r="R2" s="212"/>
      <c r="S2" s="212"/>
      <c r="T2" s="212"/>
      <c r="U2" s="212"/>
      <c r="V2" s="212"/>
      <c r="W2" s="212"/>
      <c r="X2" s="212"/>
      <c r="Y2" s="212"/>
      <c r="Z2" s="212"/>
      <c r="AA2" s="212"/>
      <c r="AB2" s="212"/>
      <c r="AC2" s="212"/>
      <c r="AD2" s="212"/>
      <c r="AE2" s="213"/>
      <c r="AF2" s="40"/>
      <c r="AG2" s="198" t="s">
        <v>19</v>
      </c>
      <c r="AH2" s="199"/>
      <c r="AI2" s="199"/>
      <c r="AJ2" s="200"/>
      <c r="AK2" s="201"/>
      <c r="AL2" s="40"/>
      <c r="AM2" s="202" t="s">
        <v>55</v>
      </c>
      <c r="AN2" s="203"/>
      <c r="AO2" s="204"/>
      <c r="AP2" s="41"/>
      <c r="AQ2" s="205" t="s">
        <v>25</v>
      </c>
      <c r="AR2" s="206"/>
      <c r="AS2" s="206"/>
      <c r="AT2" s="206"/>
      <c r="AU2" s="206"/>
      <c r="AV2" s="206"/>
      <c r="AW2" s="207"/>
    </row>
    <row r="3" spans="2:49" ht="57.4" customHeight="1" thickBot="1">
      <c r="B3" s="9"/>
      <c r="C3" s="44" t="s">
        <v>77</v>
      </c>
      <c r="D3" s="45" t="s">
        <v>78</v>
      </c>
      <c r="E3" s="45" t="s">
        <v>79</v>
      </c>
      <c r="F3" s="46" t="s">
        <v>80</v>
      </c>
      <c r="G3" s="39"/>
      <c r="H3" s="44" t="s">
        <v>11</v>
      </c>
      <c r="I3" s="45" t="s">
        <v>41</v>
      </c>
      <c r="J3" s="45" t="s">
        <v>56</v>
      </c>
      <c r="K3" s="45" t="s">
        <v>74</v>
      </c>
      <c r="L3" s="45" t="s">
        <v>72</v>
      </c>
      <c r="M3" s="45" t="s">
        <v>75</v>
      </c>
      <c r="N3" s="45" t="s">
        <v>24</v>
      </c>
      <c r="O3" s="46" t="s">
        <v>16</v>
      </c>
      <c r="P3" s="39"/>
      <c r="Q3" s="47" t="s">
        <v>10</v>
      </c>
      <c r="R3" s="48" t="s">
        <v>9</v>
      </c>
      <c r="S3" s="48" t="s">
        <v>13</v>
      </c>
      <c r="T3" s="48" t="s">
        <v>42</v>
      </c>
      <c r="U3" s="48" t="s">
        <v>14</v>
      </c>
      <c r="V3" s="48" t="s">
        <v>70</v>
      </c>
      <c r="W3" s="48" t="s">
        <v>71</v>
      </c>
      <c r="X3" s="48" t="s">
        <v>49</v>
      </c>
      <c r="Y3" s="48" t="s">
        <v>15</v>
      </c>
      <c r="Z3" s="48" t="s">
        <v>43</v>
      </c>
      <c r="AA3" s="49" t="s">
        <v>20</v>
      </c>
      <c r="AB3" s="49" t="s">
        <v>67</v>
      </c>
      <c r="AC3" s="49" t="s">
        <v>21</v>
      </c>
      <c r="AD3" s="49" t="s">
        <v>22</v>
      </c>
      <c r="AE3" s="49" t="s">
        <v>73</v>
      </c>
      <c r="AF3" s="39"/>
      <c r="AG3" s="50" t="s">
        <v>12</v>
      </c>
      <c r="AH3" s="50" t="s">
        <v>50</v>
      </c>
      <c r="AI3" s="50" t="s">
        <v>51</v>
      </c>
      <c r="AJ3" s="50" t="s">
        <v>68</v>
      </c>
      <c r="AK3" s="50" t="s">
        <v>69</v>
      </c>
      <c r="AL3" s="38"/>
      <c r="AM3" s="51" t="s">
        <v>52</v>
      </c>
      <c r="AN3" s="52" t="s">
        <v>48</v>
      </c>
      <c r="AO3" s="53" t="s">
        <v>53</v>
      </c>
      <c r="AP3" s="10"/>
      <c r="AQ3" s="54" t="s">
        <v>44</v>
      </c>
      <c r="AR3" s="54" t="s">
        <v>27</v>
      </c>
      <c r="AS3" s="54" t="s">
        <v>45</v>
      </c>
      <c r="AT3" s="54" t="s">
        <v>26</v>
      </c>
      <c r="AU3" s="54" t="s">
        <v>46</v>
      </c>
      <c r="AV3" s="54" t="s">
        <v>47</v>
      </c>
      <c r="AW3" s="54" t="s">
        <v>54</v>
      </c>
    </row>
    <row r="4" spans="2:49" s="12" customFormat="1" ht="193.5" customHeight="1">
      <c r="B4" s="11"/>
      <c r="C4" s="129" t="s">
        <v>85</v>
      </c>
      <c r="D4" s="86" t="s">
        <v>87</v>
      </c>
      <c r="E4" s="129" t="s">
        <v>86</v>
      </c>
      <c r="F4" s="86" t="s">
        <v>88</v>
      </c>
      <c r="G4" s="11"/>
      <c r="H4" s="135">
        <v>1</v>
      </c>
      <c r="I4" s="15" t="s">
        <v>89</v>
      </c>
      <c r="J4" s="12" t="s">
        <v>94</v>
      </c>
      <c r="K4" s="86" t="s">
        <v>90</v>
      </c>
      <c r="L4" s="86" t="s">
        <v>103</v>
      </c>
      <c r="M4" s="12" t="s">
        <v>314</v>
      </c>
      <c r="N4" s="13" t="s">
        <v>29</v>
      </c>
      <c r="O4" s="14" t="s">
        <v>92</v>
      </c>
      <c r="P4" s="23"/>
      <c r="Q4" s="25">
        <v>3</v>
      </c>
      <c r="R4" s="25">
        <v>3</v>
      </c>
      <c r="S4" s="126">
        <v>9</v>
      </c>
      <c r="T4" s="27" t="s">
        <v>82</v>
      </c>
      <c r="U4" s="59" t="s">
        <v>100</v>
      </c>
      <c r="V4" s="55" t="s">
        <v>98</v>
      </c>
      <c r="W4" s="21">
        <f>IF(V4="Yeterli",0.1,IF(V4="Zayıf",0.8, IF(V4="Kısmen Yeterli", 0.4, IF(V4="Yeterli Değil",1))))</f>
        <v>0.4</v>
      </c>
      <c r="X4" s="21" t="s">
        <v>105</v>
      </c>
      <c r="Y4" s="29">
        <f t="shared" ref="Y4:Y33" si="0">S4*W4</f>
        <v>3.6</v>
      </c>
      <c r="Z4" s="56" t="str">
        <f>IF(Y4&lt;3,"ÇOK DÜŞÜK",IF(Y4&lt;6,"DÜŞÜK",IF(Y4&lt;12,"ORTA",IF(Y4&lt;20," YÜKSEK",IF(Y4&lt;26,"ÇOK YÜKSEK")))))</f>
        <v>DÜŞÜK</v>
      </c>
      <c r="AE4" s="15"/>
      <c r="AF4" s="11"/>
      <c r="AG4" s="33" t="s">
        <v>102</v>
      </c>
      <c r="AH4" s="86" t="s">
        <v>455</v>
      </c>
      <c r="AI4" s="86" t="s">
        <v>456</v>
      </c>
      <c r="AJ4" s="91">
        <v>45805</v>
      </c>
      <c r="AK4" s="92">
        <v>46022</v>
      </c>
      <c r="AL4" s="11"/>
      <c r="AM4" s="59" t="s">
        <v>23</v>
      </c>
      <c r="AN4" s="42"/>
      <c r="AO4" s="42"/>
      <c r="AP4" s="11"/>
      <c r="AW4" s="31"/>
    </row>
    <row r="5" spans="2:49" s="12" customFormat="1" ht="248.25" customHeight="1">
      <c r="B5" s="11"/>
      <c r="C5" s="165" t="s">
        <v>85</v>
      </c>
      <c r="D5" s="87" t="s">
        <v>87</v>
      </c>
      <c r="E5" s="165" t="s">
        <v>86</v>
      </c>
      <c r="F5" s="87" t="s">
        <v>88</v>
      </c>
      <c r="G5" s="11"/>
      <c r="H5" s="136">
        <v>2</v>
      </c>
      <c r="I5" s="19" t="s">
        <v>89</v>
      </c>
      <c r="J5" s="87" t="s">
        <v>95</v>
      </c>
      <c r="K5" s="87" t="s">
        <v>91</v>
      </c>
      <c r="L5" s="89" t="s">
        <v>93</v>
      </c>
      <c r="M5" s="16" t="s">
        <v>314</v>
      </c>
      <c r="N5" s="17" t="s">
        <v>29</v>
      </c>
      <c r="O5" s="18" t="s">
        <v>92</v>
      </c>
      <c r="P5" s="23"/>
      <c r="Q5" s="26">
        <v>3</v>
      </c>
      <c r="R5" s="26">
        <v>3</v>
      </c>
      <c r="S5" s="28" t="s">
        <v>96</v>
      </c>
      <c r="T5" s="27" t="s">
        <v>82</v>
      </c>
      <c r="U5" s="84" t="s">
        <v>97</v>
      </c>
      <c r="V5" s="57" t="s">
        <v>99</v>
      </c>
      <c r="W5" s="22">
        <f t="shared" ref="W5:W33" si="1">IF(V5="Yeterli",0.1,IF(V5="Zayıf",0.8, IF(V5="Kısmen Yeterli", 0.4, IF(V5="Yeterli Değil",1))))</f>
        <v>0.1</v>
      </c>
      <c r="X5" s="22" t="s">
        <v>10</v>
      </c>
      <c r="Y5" s="30">
        <f t="shared" si="0"/>
        <v>0.9</v>
      </c>
      <c r="Z5" s="58" t="str">
        <f t="shared" ref="Z5:Z33" si="2">IF(Y5&lt;3,"ÇOK DÜŞÜK",IF(Y5&lt;6,"DÜŞÜK",IF(Y5&lt;12,"ORTA",IF(Y5&lt;20," YÜKSEK",IF(Y5&lt;26,"ÇOK YÜKSEK")))))</f>
        <v>ÇOK DÜŞÜK</v>
      </c>
      <c r="AA5" s="16"/>
      <c r="AB5" s="16"/>
      <c r="AC5" s="16"/>
      <c r="AD5" s="16"/>
      <c r="AE5" s="19"/>
      <c r="AF5" s="11"/>
      <c r="AG5" s="34" t="s">
        <v>101</v>
      </c>
      <c r="AH5" s="16"/>
      <c r="AI5" s="87" t="s">
        <v>104</v>
      </c>
      <c r="AJ5" s="16"/>
      <c r="AK5" s="32"/>
      <c r="AL5" s="11"/>
      <c r="AM5" s="34" t="s">
        <v>23</v>
      </c>
      <c r="AN5" s="16"/>
      <c r="AO5" s="16"/>
      <c r="AP5" s="20"/>
      <c r="AQ5" s="16"/>
      <c r="AR5" s="16"/>
      <c r="AS5" s="16"/>
      <c r="AT5" s="16"/>
      <c r="AU5" s="16"/>
      <c r="AV5" s="16"/>
      <c r="AW5" s="32"/>
    </row>
    <row r="6" spans="2:49" s="12" customFormat="1" ht="192" customHeight="1">
      <c r="B6" s="11"/>
      <c r="C6" s="129" t="s">
        <v>85</v>
      </c>
      <c r="D6" s="93" t="s">
        <v>87</v>
      </c>
      <c r="E6" s="129" t="s">
        <v>106</v>
      </c>
      <c r="F6" s="95" t="s">
        <v>107</v>
      </c>
      <c r="G6" s="11"/>
      <c r="H6" s="137">
        <v>3</v>
      </c>
      <c r="I6" s="96" t="s">
        <v>89</v>
      </c>
      <c r="J6" s="94" t="s">
        <v>108</v>
      </c>
      <c r="K6" s="97" t="s">
        <v>109</v>
      </c>
      <c r="L6" s="97" t="s">
        <v>110</v>
      </c>
      <c r="M6" s="94" t="s">
        <v>314</v>
      </c>
      <c r="N6" s="98" t="s">
        <v>29</v>
      </c>
      <c r="O6" s="99" t="s">
        <v>92</v>
      </c>
      <c r="P6" s="24"/>
      <c r="Q6" s="105">
        <v>5</v>
      </c>
      <c r="R6" s="105">
        <v>3</v>
      </c>
      <c r="S6" s="106" t="s">
        <v>114</v>
      </c>
      <c r="T6" s="106" t="s">
        <v>81</v>
      </c>
      <c r="U6" s="107" t="s">
        <v>115</v>
      </c>
      <c r="V6" s="108" t="s">
        <v>99</v>
      </c>
      <c r="W6" s="109">
        <f>IF(V6="Yeterli",0.1,IF(V6="Zayıf",0.8, IF(V6="Kısmen Yeterli", 0.4, IF(V6="Yeterli Değil",1))))</f>
        <v>0.1</v>
      </c>
      <c r="X6" s="21" t="s">
        <v>10</v>
      </c>
      <c r="Y6" s="29">
        <f t="shared" si="0"/>
        <v>1.5</v>
      </c>
      <c r="Z6" s="56" t="str">
        <f t="shared" si="2"/>
        <v>ÇOK DÜŞÜK</v>
      </c>
      <c r="AE6" s="15"/>
      <c r="AF6" s="20"/>
      <c r="AG6" s="33" t="s">
        <v>101</v>
      </c>
      <c r="AH6" s="94"/>
      <c r="AI6" s="117" t="s">
        <v>116</v>
      </c>
      <c r="AJ6" s="115"/>
      <c r="AK6" s="92"/>
      <c r="AL6" s="11"/>
      <c r="AM6" s="59" t="s">
        <v>23</v>
      </c>
      <c r="AN6" s="42"/>
      <c r="AO6" s="42"/>
      <c r="AP6" s="20"/>
      <c r="AW6" s="31"/>
    </row>
    <row r="7" spans="2:49" s="12" customFormat="1" ht="213.75" customHeight="1">
      <c r="B7" s="11"/>
      <c r="C7" s="165" t="s">
        <v>85</v>
      </c>
      <c r="D7" s="122" t="s">
        <v>87</v>
      </c>
      <c r="E7" s="165" t="s">
        <v>106</v>
      </c>
      <c r="F7" s="116" t="s">
        <v>107</v>
      </c>
      <c r="G7" s="123"/>
      <c r="H7" s="136">
        <v>4</v>
      </c>
      <c r="I7" s="101" t="s">
        <v>89</v>
      </c>
      <c r="J7" s="100" t="s">
        <v>111</v>
      </c>
      <c r="K7" s="102" t="s">
        <v>112</v>
      </c>
      <c r="L7" s="102" t="s">
        <v>113</v>
      </c>
      <c r="M7" s="100" t="s">
        <v>314</v>
      </c>
      <c r="N7" s="103" t="s">
        <v>29</v>
      </c>
      <c r="O7" s="104" t="s">
        <v>92</v>
      </c>
      <c r="P7" s="24"/>
      <c r="Q7" s="110">
        <v>5</v>
      </c>
      <c r="R7" s="110">
        <v>3</v>
      </c>
      <c r="S7" s="111" t="s">
        <v>114</v>
      </c>
      <c r="T7" s="106" t="s">
        <v>81</v>
      </c>
      <c r="U7" s="120" t="s">
        <v>115</v>
      </c>
      <c r="V7" s="113" t="s">
        <v>99</v>
      </c>
      <c r="W7" s="114">
        <f t="shared" ref="W7" si="3">IF(V7="Yeterli",0.1,IF(V7="Zayıf",0.8, IF(V7="Kısmen Yeterli", 0.4, IF(V7="Yeterli Değil",1))))</f>
        <v>0.1</v>
      </c>
      <c r="X7" s="22" t="s">
        <v>10</v>
      </c>
      <c r="Y7" s="30">
        <f t="shared" si="0"/>
        <v>1.5</v>
      </c>
      <c r="Z7" s="58" t="str">
        <f t="shared" si="2"/>
        <v>ÇOK DÜŞÜK</v>
      </c>
      <c r="AA7" s="16"/>
      <c r="AB7" s="16"/>
      <c r="AC7" s="16"/>
      <c r="AD7" s="16"/>
      <c r="AE7" s="19"/>
      <c r="AF7" s="20"/>
      <c r="AG7" s="116" t="s">
        <v>101</v>
      </c>
      <c r="AH7" s="100"/>
      <c r="AI7" s="118" t="s">
        <v>116</v>
      </c>
      <c r="AJ7" s="187"/>
      <c r="AK7" s="128"/>
      <c r="AL7" s="11"/>
      <c r="AM7" s="34" t="s">
        <v>23</v>
      </c>
      <c r="AN7" s="16"/>
      <c r="AO7" s="16"/>
      <c r="AP7" s="20"/>
      <c r="AQ7" s="16"/>
      <c r="AR7" s="16"/>
      <c r="AS7" s="16"/>
      <c r="AT7" s="16"/>
      <c r="AU7" s="16"/>
      <c r="AV7" s="16"/>
      <c r="AW7" s="32"/>
    </row>
    <row r="8" spans="2:49" s="12" customFormat="1" ht="348.75" customHeight="1">
      <c r="B8" s="11"/>
      <c r="C8" s="129" t="s">
        <v>117</v>
      </c>
      <c r="D8" s="119" t="s">
        <v>118</v>
      </c>
      <c r="E8" s="129" t="s">
        <v>119</v>
      </c>
      <c r="F8" s="119" t="s">
        <v>120</v>
      </c>
      <c r="G8" s="11"/>
      <c r="H8" s="138">
        <v>5</v>
      </c>
      <c r="I8" s="96" t="s">
        <v>89</v>
      </c>
      <c r="J8" s="94" t="s">
        <v>121</v>
      </c>
      <c r="K8" s="97" t="s">
        <v>452</v>
      </c>
      <c r="L8" s="119" t="s">
        <v>123</v>
      </c>
      <c r="M8" s="94" t="s">
        <v>124</v>
      </c>
      <c r="N8" s="98" t="s">
        <v>28</v>
      </c>
      <c r="O8" s="99" t="s">
        <v>92</v>
      </c>
      <c r="P8" s="23"/>
      <c r="Q8" s="105">
        <v>3</v>
      </c>
      <c r="R8" s="105">
        <v>3</v>
      </c>
      <c r="S8" s="106" t="s">
        <v>96</v>
      </c>
      <c r="T8" s="27" t="s">
        <v>82</v>
      </c>
      <c r="U8" s="112" t="s">
        <v>125</v>
      </c>
      <c r="V8" s="108" t="s">
        <v>99</v>
      </c>
      <c r="W8" s="21">
        <f t="shared" si="1"/>
        <v>0.1</v>
      </c>
      <c r="X8" s="21" t="s">
        <v>10</v>
      </c>
      <c r="Y8" s="29">
        <f t="shared" si="0"/>
        <v>0.9</v>
      </c>
      <c r="Z8" s="56" t="str">
        <f t="shared" si="2"/>
        <v>ÇOK DÜŞÜK</v>
      </c>
      <c r="AE8" s="15"/>
      <c r="AF8" s="20"/>
      <c r="AG8" s="35" t="s">
        <v>130</v>
      </c>
      <c r="AI8" s="12" t="s">
        <v>131</v>
      </c>
      <c r="AK8" s="31"/>
      <c r="AL8" s="11"/>
      <c r="AM8" s="59" t="s">
        <v>23</v>
      </c>
      <c r="AN8" s="42"/>
      <c r="AO8" s="42"/>
      <c r="AP8" s="20"/>
      <c r="AW8" s="31"/>
    </row>
    <row r="9" spans="2:49" s="12" customFormat="1" ht="190.5" customHeight="1">
      <c r="B9" s="11"/>
      <c r="C9" s="165" t="s">
        <v>117</v>
      </c>
      <c r="D9" s="102" t="s">
        <v>118</v>
      </c>
      <c r="E9" s="165" t="s">
        <v>119</v>
      </c>
      <c r="F9" s="102" t="s">
        <v>120</v>
      </c>
      <c r="G9" s="11"/>
      <c r="H9" s="139">
        <v>6</v>
      </c>
      <c r="I9" s="101" t="s">
        <v>89</v>
      </c>
      <c r="J9" s="100" t="s">
        <v>126</v>
      </c>
      <c r="K9" s="102" t="s">
        <v>453</v>
      </c>
      <c r="L9" s="102" t="s">
        <v>128</v>
      </c>
      <c r="M9" s="100" t="s">
        <v>124</v>
      </c>
      <c r="N9" s="100" t="s">
        <v>28</v>
      </c>
      <c r="O9" s="104" t="s">
        <v>92</v>
      </c>
      <c r="P9" s="23"/>
      <c r="Q9" s="110">
        <v>3</v>
      </c>
      <c r="R9" s="110">
        <v>3</v>
      </c>
      <c r="S9" s="111" t="s">
        <v>96</v>
      </c>
      <c r="T9" s="27" t="s">
        <v>82</v>
      </c>
      <c r="U9" s="120" t="s">
        <v>129</v>
      </c>
      <c r="V9" s="113" t="s">
        <v>99</v>
      </c>
      <c r="W9" s="22">
        <f t="shared" si="1"/>
        <v>0.1</v>
      </c>
      <c r="X9" s="22" t="s">
        <v>10</v>
      </c>
      <c r="Y9" s="30">
        <f t="shared" si="0"/>
        <v>0.9</v>
      </c>
      <c r="Z9" s="58" t="str">
        <f t="shared" si="2"/>
        <v>ÇOK DÜŞÜK</v>
      </c>
      <c r="AA9" s="16"/>
      <c r="AB9" s="16"/>
      <c r="AC9" s="16"/>
      <c r="AD9" s="16"/>
      <c r="AE9" s="19"/>
      <c r="AF9" s="20"/>
      <c r="AG9" s="34" t="s">
        <v>130</v>
      </c>
      <c r="AH9" s="16"/>
      <c r="AI9" s="16" t="s">
        <v>131</v>
      </c>
      <c r="AJ9" s="16"/>
      <c r="AK9" s="32"/>
      <c r="AL9" s="11"/>
      <c r="AM9" s="34" t="s">
        <v>23</v>
      </c>
      <c r="AN9" s="16"/>
      <c r="AO9" s="16"/>
      <c r="AP9" s="20"/>
      <c r="AQ9" s="16"/>
      <c r="AR9" s="16"/>
      <c r="AS9" s="16"/>
      <c r="AT9" s="16"/>
      <c r="AU9" s="16"/>
      <c r="AV9" s="16"/>
      <c r="AW9" s="32"/>
    </row>
    <row r="10" spans="2:49" s="12" customFormat="1" ht="146.25" customHeight="1">
      <c r="B10" s="11"/>
      <c r="C10" s="129" t="s">
        <v>117</v>
      </c>
      <c r="D10" s="97" t="s">
        <v>87</v>
      </c>
      <c r="E10" s="129" t="s">
        <v>143</v>
      </c>
      <c r="F10" s="97" t="s">
        <v>132</v>
      </c>
      <c r="G10" s="11"/>
      <c r="H10" s="135">
        <v>7</v>
      </c>
      <c r="I10" s="15" t="s">
        <v>89</v>
      </c>
      <c r="J10" s="12" t="s">
        <v>133</v>
      </c>
      <c r="K10" s="121" t="s">
        <v>134</v>
      </c>
      <c r="L10" s="86" t="s">
        <v>135</v>
      </c>
      <c r="M10" s="12" t="s">
        <v>314</v>
      </c>
      <c r="N10" s="13" t="s">
        <v>29</v>
      </c>
      <c r="O10" s="14" t="s">
        <v>92</v>
      </c>
      <c r="P10" s="24"/>
      <c r="Q10" s="25">
        <v>3</v>
      </c>
      <c r="R10" s="25">
        <v>3</v>
      </c>
      <c r="S10" s="27" t="s">
        <v>96</v>
      </c>
      <c r="T10" s="27" t="s">
        <v>82</v>
      </c>
      <c r="U10" s="59" t="s">
        <v>144</v>
      </c>
      <c r="V10" s="55" t="s">
        <v>99</v>
      </c>
      <c r="W10" s="21">
        <v>0.1</v>
      </c>
      <c r="X10" s="21" t="s">
        <v>105</v>
      </c>
      <c r="Y10" s="29">
        <f t="shared" si="0"/>
        <v>0.9</v>
      </c>
      <c r="Z10" s="56" t="str">
        <f t="shared" si="2"/>
        <v>ÇOK DÜŞÜK</v>
      </c>
      <c r="AE10" s="15"/>
      <c r="AF10" s="20"/>
      <c r="AG10" s="35" t="s">
        <v>101</v>
      </c>
      <c r="AI10" s="12" t="s">
        <v>145</v>
      </c>
      <c r="AK10" s="31"/>
      <c r="AL10" s="11"/>
      <c r="AM10" s="59" t="s">
        <v>23</v>
      </c>
      <c r="AN10" s="42"/>
      <c r="AO10" s="42"/>
      <c r="AP10" s="20"/>
      <c r="AW10" s="31"/>
    </row>
    <row r="11" spans="2:49" s="12" customFormat="1" ht="129" customHeight="1">
      <c r="B11" s="11"/>
      <c r="C11" s="165" t="s">
        <v>117</v>
      </c>
      <c r="D11" s="102" t="s">
        <v>87</v>
      </c>
      <c r="E11" s="165" t="s">
        <v>143</v>
      </c>
      <c r="F11" s="102" t="s">
        <v>132</v>
      </c>
      <c r="G11" s="11"/>
      <c r="H11" s="136">
        <v>8</v>
      </c>
      <c r="I11" s="19" t="s">
        <v>89</v>
      </c>
      <c r="J11" s="16" t="s">
        <v>136</v>
      </c>
      <c r="K11" s="87" t="s">
        <v>137</v>
      </c>
      <c r="L11" s="87" t="s">
        <v>138</v>
      </c>
      <c r="M11" s="16" t="s">
        <v>314</v>
      </c>
      <c r="N11" s="17" t="s">
        <v>29</v>
      </c>
      <c r="O11" s="18" t="s">
        <v>92</v>
      </c>
      <c r="P11" s="24"/>
      <c r="Q11" s="26">
        <v>3</v>
      </c>
      <c r="R11" s="26">
        <v>3</v>
      </c>
      <c r="S11" s="28" t="s">
        <v>96</v>
      </c>
      <c r="T11" s="27" t="s">
        <v>82</v>
      </c>
      <c r="U11" s="84" t="s">
        <v>139</v>
      </c>
      <c r="V11" s="57" t="s">
        <v>98</v>
      </c>
      <c r="W11" s="22">
        <v>0.4</v>
      </c>
      <c r="X11" s="22" t="s">
        <v>105</v>
      </c>
      <c r="Y11" s="30">
        <f t="shared" si="0"/>
        <v>3.6</v>
      </c>
      <c r="Z11" s="58" t="str">
        <f t="shared" si="2"/>
        <v>DÜŞÜK</v>
      </c>
      <c r="AA11" s="16"/>
      <c r="AB11" s="16"/>
      <c r="AC11" s="16"/>
      <c r="AD11" s="16"/>
      <c r="AE11" s="19"/>
      <c r="AF11" s="20"/>
      <c r="AG11" s="34" t="s">
        <v>101</v>
      </c>
      <c r="AH11" s="16"/>
      <c r="AI11" s="16" t="s">
        <v>145</v>
      </c>
      <c r="AJ11" s="16"/>
      <c r="AK11" s="32"/>
      <c r="AL11" s="11"/>
      <c r="AM11" s="34" t="s">
        <v>23</v>
      </c>
      <c r="AN11" s="16"/>
      <c r="AO11" s="16"/>
      <c r="AP11" s="20"/>
      <c r="AQ11" s="16"/>
      <c r="AR11" s="16"/>
      <c r="AS11" s="16"/>
      <c r="AT11" s="16"/>
      <c r="AU11" s="16"/>
      <c r="AV11" s="16"/>
      <c r="AW11" s="32"/>
    </row>
    <row r="12" spans="2:49" s="12" customFormat="1" ht="142.5" customHeight="1">
      <c r="B12" s="11"/>
      <c r="C12" s="129" t="s">
        <v>117</v>
      </c>
      <c r="D12" s="97" t="s">
        <v>87</v>
      </c>
      <c r="E12" s="129" t="s">
        <v>143</v>
      </c>
      <c r="F12" s="97" t="s">
        <v>132</v>
      </c>
      <c r="G12" s="11"/>
      <c r="H12" s="135">
        <v>9</v>
      </c>
      <c r="I12" s="15" t="s">
        <v>89</v>
      </c>
      <c r="J12" s="12" t="s">
        <v>133</v>
      </c>
      <c r="K12" s="86" t="s">
        <v>140</v>
      </c>
      <c r="L12" s="86" t="s">
        <v>141</v>
      </c>
      <c r="M12" s="12" t="s">
        <v>314</v>
      </c>
      <c r="N12" s="13" t="s">
        <v>29</v>
      </c>
      <c r="O12" s="14" t="s">
        <v>92</v>
      </c>
      <c r="P12" s="24"/>
      <c r="Q12" s="25">
        <v>3</v>
      </c>
      <c r="R12" s="25">
        <v>3</v>
      </c>
      <c r="S12" s="27" t="s">
        <v>96</v>
      </c>
      <c r="T12" s="27" t="s">
        <v>82</v>
      </c>
      <c r="U12" s="59" t="s">
        <v>142</v>
      </c>
      <c r="V12" s="55" t="s">
        <v>98</v>
      </c>
      <c r="W12" s="21">
        <v>0.4</v>
      </c>
      <c r="X12" s="21" t="s">
        <v>105</v>
      </c>
      <c r="Y12" s="29">
        <f t="shared" si="0"/>
        <v>3.6</v>
      </c>
      <c r="Z12" s="56" t="str">
        <f t="shared" si="2"/>
        <v>DÜŞÜK</v>
      </c>
      <c r="AE12" s="15"/>
      <c r="AF12" s="20"/>
      <c r="AG12" s="35" t="s">
        <v>101</v>
      </c>
      <c r="AI12" s="12" t="s">
        <v>145</v>
      </c>
      <c r="AK12" s="31"/>
      <c r="AL12" s="11"/>
      <c r="AM12" s="59" t="s">
        <v>23</v>
      </c>
      <c r="AN12" s="42"/>
      <c r="AO12" s="42"/>
      <c r="AP12" s="20"/>
      <c r="AW12" s="31"/>
    </row>
    <row r="13" spans="2:49" s="12" customFormat="1" ht="98.25" customHeight="1">
      <c r="B13" s="11"/>
      <c r="C13" s="165" t="s">
        <v>207</v>
      </c>
      <c r="D13" s="102" t="s">
        <v>146</v>
      </c>
      <c r="E13" s="165" t="s">
        <v>147</v>
      </c>
      <c r="F13" s="102" t="s">
        <v>148</v>
      </c>
      <c r="G13" s="11"/>
      <c r="H13" s="136">
        <v>10</v>
      </c>
      <c r="I13" s="19" t="s">
        <v>89</v>
      </c>
      <c r="J13" s="16" t="s">
        <v>149</v>
      </c>
      <c r="K13" s="87" t="s">
        <v>150</v>
      </c>
      <c r="L13" s="87" t="s">
        <v>151</v>
      </c>
      <c r="M13" s="16" t="s">
        <v>314</v>
      </c>
      <c r="N13" s="17" t="s">
        <v>152</v>
      </c>
      <c r="O13" s="104" t="s">
        <v>92</v>
      </c>
      <c r="P13" s="24"/>
      <c r="Q13" s="26">
        <v>2</v>
      </c>
      <c r="R13" s="26">
        <v>2</v>
      </c>
      <c r="S13" s="28">
        <v>4</v>
      </c>
      <c r="T13" s="28" t="s">
        <v>83</v>
      </c>
      <c r="U13" s="84" t="s">
        <v>153</v>
      </c>
      <c r="V13" s="57" t="s">
        <v>98</v>
      </c>
      <c r="W13" s="22">
        <v>0.4</v>
      </c>
      <c r="X13" s="22" t="s">
        <v>105</v>
      </c>
      <c r="Y13" s="30">
        <f t="shared" si="0"/>
        <v>1.6</v>
      </c>
      <c r="Z13" s="58" t="str">
        <f t="shared" si="2"/>
        <v>ÇOK DÜŞÜK</v>
      </c>
      <c r="AA13" s="16"/>
      <c r="AB13" s="16"/>
      <c r="AC13" s="16"/>
      <c r="AD13" s="16"/>
      <c r="AE13" s="19"/>
      <c r="AF13" s="20"/>
      <c r="AG13" s="19" t="s">
        <v>101</v>
      </c>
      <c r="AH13" s="19"/>
      <c r="AI13" s="125" t="s">
        <v>157</v>
      </c>
      <c r="AJ13" s="16"/>
      <c r="AK13" s="32"/>
      <c r="AL13" s="11"/>
      <c r="AM13" s="34" t="s">
        <v>23</v>
      </c>
      <c r="AN13" s="16"/>
      <c r="AO13" s="16"/>
      <c r="AP13" s="20"/>
      <c r="AQ13" s="16"/>
      <c r="AR13" s="16"/>
      <c r="AS13" s="16"/>
      <c r="AT13" s="16"/>
      <c r="AU13" s="16"/>
      <c r="AV13" s="16"/>
      <c r="AW13" s="32"/>
    </row>
    <row r="14" spans="2:49" s="12" customFormat="1" ht="103.5" customHeight="1">
      <c r="B14" s="11"/>
      <c r="C14" s="129" t="s">
        <v>207</v>
      </c>
      <c r="D14" s="97" t="s">
        <v>146</v>
      </c>
      <c r="E14" s="129" t="s">
        <v>147</v>
      </c>
      <c r="F14" s="97" t="s">
        <v>148</v>
      </c>
      <c r="G14" s="11"/>
      <c r="H14" s="138">
        <v>11</v>
      </c>
      <c r="I14" s="15" t="s">
        <v>89</v>
      </c>
      <c r="J14" s="12" t="s">
        <v>133</v>
      </c>
      <c r="K14" s="86" t="s">
        <v>154</v>
      </c>
      <c r="L14" s="86" t="s">
        <v>155</v>
      </c>
      <c r="M14" s="12" t="s">
        <v>314</v>
      </c>
      <c r="N14" s="13" t="s">
        <v>152</v>
      </c>
      <c r="O14" s="99" t="s">
        <v>92</v>
      </c>
      <c r="P14" s="24"/>
      <c r="Q14" s="25">
        <v>2</v>
      </c>
      <c r="R14" s="25">
        <v>2</v>
      </c>
      <c r="S14" s="27">
        <v>4</v>
      </c>
      <c r="T14" s="28" t="s">
        <v>83</v>
      </c>
      <c r="U14" s="59" t="s">
        <v>156</v>
      </c>
      <c r="V14" s="55" t="s">
        <v>98</v>
      </c>
      <c r="W14" s="21">
        <v>0.4</v>
      </c>
      <c r="X14" s="21" t="s">
        <v>105</v>
      </c>
      <c r="Y14" s="29">
        <f t="shared" si="0"/>
        <v>1.6</v>
      </c>
      <c r="Z14" s="56" t="str">
        <f t="shared" si="2"/>
        <v>ÇOK DÜŞÜK</v>
      </c>
      <c r="AE14" s="15"/>
      <c r="AF14" s="20"/>
      <c r="AG14" s="15" t="s">
        <v>101</v>
      </c>
      <c r="AI14" s="188" t="s">
        <v>157</v>
      </c>
      <c r="AK14" s="31"/>
      <c r="AL14" s="11"/>
      <c r="AM14" s="59" t="s">
        <v>23</v>
      </c>
      <c r="AN14" s="42"/>
      <c r="AO14" s="42"/>
      <c r="AP14" s="20"/>
      <c r="AW14" s="31"/>
    </row>
    <row r="15" spans="2:49" s="12" customFormat="1" ht="296.25" customHeight="1">
      <c r="B15" s="11"/>
      <c r="C15" s="165" t="s">
        <v>207</v>
      </c>
      <c r="D15" s="102" t="s">
        <v>158</v>
      </c>
      <c r="E15" s="165" t="s">
        <v>147</v>
      </c>
      <c r="F15" s="102" t="s">
        <v>159</v>
      </c>
      <c r="G15" s="11"/>
      <c r="H15" s="136">
        <v>12</v>
      </c>
      <c r="I15" s="102" t="s">
        <v>89</v>
      </c>
      <c r="J15" s="102" t="s">
        <v>111</v>
      </c>
      <c r="K15" s="102" t="s">
        <v>159</v>
      </c>
      <c r="L15" s="102" t="s">
        <v>160</v>
      </c>
      <c r="M15" s="102" t="s">
        <v>314</v>
      </c>
      <c r="N15" s="102" t="s">
        <v>29</v>
      </c>
      <c r="O15" s="104" t="s">
        <v>92</v>
      </c>
      <c r="P15" s="9"/>
      <c r="Q15" s="25">
        <v>3</v>
      </c>
      <c r="R15" s="25">
        <v>3</v>
      </c>
      <c r="S15" s="27" t="s">
        <v>96</v>
      </c>
      <c r="T15" s="106" t="s">
        <v>82</v>
      </c>
      <c r="U15" s="59" t="s">
        <v>435</v>
      </c>
      <c r="V15" s="55" t="s">
        <v>98</v>
      </c>
      <c r="W15" s="22">
        <f t="shared" si="1"/>
        <v>0.4</v>
      </c>
      <c r="X15" s="22" t="s">
        <v>105</v>
      </c>
      <c r="Y15" s="30">
        <f t="shared" si="0"/>
        <v>3.6</v>
      </c>
      <c r="Z15" s="58" t="str">
        <f t="shared" si="2"/>
        <v>DÜŞÜK</v>
      </c>
      <c r="AA15" s="16"/>
      <c r="AB15" s="16"/>
      <c r="AC15" s="16"/>
      <c r="AD15" s="16"/>
      <c r="AE15" s="19"/>
      <c r="AF15" s="20"/>
      <c r="AG15" s="19" t="s">
        <v>101</v>
      </c>
      <c r="AH15" s="16"/>
      <c r="AI15" s="87" t="s">
        <v>161</v>
      </c>
      <c r="AJ15" s="16"/>
      <c r="AK15" s="32"/>
      <c r="AL15" s="11"/>
      <c r="AM15" s="34" t="s">
        <v>23</v>
      </c>
      <c r="AN15" s="16"/>
      <c r="AO15" s="16"/>
      <c r="AP15" s="20"/>
      <c r="AQ15" s="16"/>
      <c r="AR15" s="16"/>
      <c r="AS15" s="16"/>
      <c r="AT15" s="16"/>
      <c r="AU15" s="16"/>
      <c r="AV15" s="16"/>
      <c r="AW15" s="32"/>
    </row>
    <row r="16" spans="2:49" s="12" customFormat="1" ht="123.75" customHeight="1">
      <c r="B16" s="11"/>
      <c r="C16" s="129" t="s">
        <v>207</v>
      </c>
      <c r="D16" s="97" t="s">
        <v>146</v>
      </c>
      <c r="E16" s="129" t="s">
        <v>162</v>
      </c>
      <c r="F16" s="97" t="s">
        <v>163</v>
      </c>
      <c r="G16" s="11"/>
      <c r="H16" s="135">
        <v>13</v>
      </c>
      <c r="I16" s="15" t="s">
        <v>89</v>
      </c>
      <c r="J16" s="12" t="s">
        <v>164</v>
      </c>
      <c r="K16" s="97" t="s">
        <v>439</v>
      </c>
      <c r="L16" s="97" t="s">
        <v>165</v>
      </c>
      <c r="M16" s="97" t="s">
        <v>314</v>
      </c>
      <c r="N16" s="13" t="s">
        <v>152</v>
      </c>
      <c r="O16" s="99" t="s">
        <v>92</v>
      </c>
      <c r="P16" s="24"/>
      <c r="Q16" s="25">
        <v>3</v>
      </c>
      <c r="R16" s="25">
        <v>3</v>
      </c>
      <c r="S16" s="27">
        <v>9</v>
      </c>
      <c r="T16" s="106" t="s">
        <v>82</v>
      </c>
      <c r="U16" s="59" t="s">
        <v>166</v>
      </c>
      <c r="V16" s="55" t="s">
        <v>99</v>
      </c>
      <c r="W16" s="21">
        <f t="shared" si="1"/>
        <v>0.1</v>
      </c>
      <c r="X16" s="21" t="s">
        <v>105</v>
      </c>
      <c r="Y16" s="29">
        <f t="shared" si="0"/>
        <v>0.9</v>
      </c>
      <c r="Z16" s="56" t="str">
        <f t="shared" si="2"/>
        <v>ÇOK DÜŞÜK</v>
      </c>
      <c r="AE16" s="15"/>
      <c r="AF16" s="20"/>
      <c r="AG16" s="35" t="s">
        <v>101</v>
      </c>
      <c r="AI16" s="12" t="s">
        <v>157</v>
      </c>
      <c r="AK16" s="31"/>
      <c r="AL16" s="11"/>
      <c r="AM16" s="59" t="s">
        <v>23</v>
      </c>
      <c r="AN16" s="42"/>
      <c r="AO16" s="42"/>
      <c r="AP16" s="20"/>
      <c r="AW16" s="31"/>
    </row>
    <row r="17" spans="2:49" s="12" customFormat="1" ht="103.5" customHeight="1">
      <c r="B17" s="11"/>
      <c r="C17" s="165" t="s">
        <v>207</v>
      </c>
      <c r="D17" s="102" t="s">
        <v>146</v>
      </c>
      <c r="E17" s="165" t="s">
        <v>162</v>
      </c>
      <c r="F17" s="102" t="s">
        <v>163</v>
      </c>
      <c r="G17" s="11"/>
      <c r="H17" s="136">
        <v>14</v>
      </c>
      <c r="I17" s="19" t="s">
        <v>89</v>
      </c>
      <c r="J17" s="16" t="s">
        <v>133</v>
      </c>
      <c r="K17" s="102" t="s">
        <v>167</v>
      </c>
      <c r="L17" s="102" t="s">
        <v>168</v>
      </c>
      <c r="M17" s="102" t="s">
        <v>314</v>
      </c>
      <c r="N17" s="17" t="s">
        <v>152</v>
      </c>
      <c r="O17" s="104" t="s">
        <v>92</v>
      </c>
      <c r="P17" s="24"/>
      <c r="Q17" s="26">
        <v>2</v>
      </c>
      <c r="R17" s="26">
        <v>2</v>
      </c>
      <c r="S17" s="28">
        <v>4</v>
      </c>
      <c r="T17" s="28" t="s">
        <v>83</v>
      </c>
      <c r="U17" s="84" t="s">
        <v>169</v>
      </c>
      <c r="V17" s="57" t="s">
        <v>99</v>
      </c>
      <c r="W17" s="22">
        <f t="shared" si="1"/>
        <v>0.1</v>
      </c>
      <c r="X17" s="22" t="s">
        <v>105</v>
      </c>
      <c r="Y17" s="30">
        <f t="shared" si="0"/>
        <v>0.4</v>
      </c>
      <c r="Z17" s="58" t="str">
        <f t="shared" si="2"/>
        <v>ÇOK DÜŞÜK</v>
      </c>
      <c r="AA17" s="16"/>
      <c r="AB17" s="16"/>
      <c r="AC17" s="16"/>
      <c r="AD17" s="16"/>
      <c r="AE17" s="19"/>
      <c r="AF17" s="20"/>
      <c r="AG17" s="34" t="s">
        <v>101</v>
      </c>
      <c r="AH17" s="16"/>
      <c r="AI17" s="16" t="s">
        <v>157</v>
      </c>
      <c r="AJ17" s="16"/>
      <c r="AK17" s="32"/>
      <c r="AL17" s="11"/>
      <c r="AM17" s="34" t="s">
        <v>23</v>
      </c>
      <c r="AN17" s="16"/>
      <c r="AO17" s="16"/>
      <c r="AP17" s="20"/>
      <c r="AQ17" s="16"/>
      <c r="AR17" s="16"/>
      <c r="AS17" s="16"/>
      <c r="AT17" s="16"/>
      <c r="AU17" s="16"/>
      <c r="AV17" s="16"/>
      <c r="AW17" s="32"/>
    </row>
    <row r="18" spans="2:49" s="12" customFormat="1" ht="116.25" customHeight="1">
      <c r="B18" s="11"/>
      <c r="C18" s="129" t="s">
        <v>207</v>
      </c>
      <c r="D18" s="97" t="s">
        <v>146</v>
      </c>
      <c r="E18" s="129" t="s">
        <v>162</v>
      </c>
      <c r="F18" s="97" t="s">
        <v>163</v>
      </c>
      <c r="G18" s="11"/>
      <c r="H18" s="135">
        <v>15</v>
      </c>
      <c r="I18" s="15" t="s">
        <v>89</v>
      </c>
      <c r="J18" s="12" t="s">
        <v>133</v>
      </c>
      <c r="K18" s="97" t="s">
        <v>170</v>
      </c>
      <c r="L18" s="97" t="s">
        <v>165</v>
      </c>
      <c r="M18" s="12" t="s">
        <v>314</v>
      </c>
      <c r="N18" s="13" t="s">
        <v>152</v>
      </c>
      <c r="O18" s="99" t="s">
        <v>92</v>
      </c>
      <c r="P18" s="24"/>
      <c r="Q18" s="25">
        <v>2</v>
      </c>
      <c r="R18" s="25">
        <v>2</v>
      </c>
      <c r="S18" s="27">
        <v>4</v>
      </c>
      <c r="T18" s="28" t="s">
        <v>83</v>
      </c>
      <c r="U18" s="59" t="s">
        <v>166</v>
      </c>
      <c r="V18" s="55" t="s">
        <v>99</v>
      </c>
      <c r="W18" s="21">
        <f t="shared" si="1"/>
        <v>0.1</v>
      </c>
      <c r="X18" s="21" t="s">
        <v>105</v>
      </c>
      <c r="Y18" s="29">
        <f t="shared" si="0"/>
        <v>0.4</v>
      </c>
      <c r="Z18" s="56" t="str">
        <f t="shared" si="2"/>
        <v>ÇOK DÜŞÜK</v>
      </c>
      <c r="AE18" s="15"/>
      <c r="AF18" s="20"/>
      <c r="AG18" s="35" t="s">
        <v>101</v>
      </c>
      <c r="AI18" s="12" t="s">
        <v>157</v>
      </c>
      <c r="AK18" s="31"/>
      <c r="AL18" s="11"/>
      <c r="AM18" s="59" t="s">
        <v>23</v>
      </c>
      <c r="AN18" s="42"/>
      <c r="AO18" s="42"/>
      <c r="AP18" s="20"/>
      <c r="AW18" s="31"/>
    </row>
    <row r="19" spans="2:49" s="12" customFormat="1" ht="94.5" customHeight="1">
      <c r="B19" s="11"/>
      <c r="C19" s="165" t="s">
        <v>207</v>
      </c>
      <c r="D19" s="102" t="s">
        <v>146</v>
      </c>
      <c r="E19" s="165" t="s">
        <v>171</v>
      </c>
      <c r="F19" s="102" t="s">
        <v>172</v>
      </c>
      <c r="G19" s="11"/>
      <c r="H19" s="136">
        <v>16</v>
      </c>
      <c r="I19" s="102" t="s">
        <v>89</v>
      </c>
      <c r="J19" s="102" t="s">
        <v>173</v>
      </c>
      <c r="K19" s="102" t="s">
        <v>441</v>
      </c>
      <c r="L19" s="102" t="s">
        <v>174</v>
      </c>
      <c r="M19" s="102" t="s">
        <v>314</v>
      </c>
      <c r="N19" s="17" t="s">
        <v>152</v>
      </c>
      <c r="O19" s="104" t="s">
        <v>92</v>
      </c>
      <c r="P19" s="24"/>
      <c r="Q19" s="26">
        <v>2</v>
      </c>
      <c r="R19" s="26">
        <v>2</v>
      </c>
      <c r="S19" s="28">
        <v>4</v>
      </c>
      <c r="T19" s="28" t="s">
        <v>83</v>
      </c>
      <c r="U19" s="84" t="s">
        <v>182</v>
      </c>
      <c r="V19" s="57" t="s">
        <v>98</v>
      </c>
      <c r="W19" s="22">
        <f t="shared" si="1"/>
        <v>0.4</v>
      </c>
      <c r="X19" s="22" t="s">
        <v>105</v>
      </c>
      <c r="Y19" s="30">
        <f t="shared" si="0"/>
        <v>1.6</v>
      </c>
      <c r="Z19" s="58" t="str">
        <f t="shared" si="2"/>
        <v>ÇOK DÜŞÜK</v>
      </c>
      <c r="AA19" s="16"/>
      <c r="AB19" s="16"/>
      <c r="AC19" s="16"/>
      <c r="AD19" s="16"/>
      <c r="AE19" s="19"/>
      <c r="AF19" s="20"/>
      <c r="AG19" s="34" t="s">
        <v>101</v>
      </c>
      <c r="AH19" s="16"/>
      <c r="AI19" s="16" t="s">
        <v>157</v>
      </c>
      <c r="AJ19" s="16"/>
      <c r="AK19" s="32"/>
      <c r="AL19" s="11"/>
      <c r="AM19" s="34" t="s">
        <v>23</v>
      </c>
      <c r="AN19" s="16"/>
      <c r="AO19" s="16"/>
      <c r="AP19" s="20"/>
      <c r="AQ19" s="16"/>
      <c r="AR19" s="16"/>
      <c r="AS19" s="16"/>
      <c r="AT19" s="16"/>
      <c r="AU19" s="16"/>
      <c r="AV19" s="16"/>
      <c r="AW19" s="32"/>
    </row>
    <row r="20" spans="2:49" s="12" customFormat="1" ht="110.25" customHeight="1">
      <c r="B20" s="11"/>
      <c r="C20" s="129" t="s">
        <v>207</v>
      </c>
      <c r="D20" s="97" t="s">
        <v>146</v>
      </c>
      <c r="E20" s="129" t="s">
        <v>171</v>
      </c>
      <c r="F20" s="97" t="s">
        <v>172</v>
      </c>
      <c r="G20" s="11"/>
      <c r="H20" s="138">
        <v>17</v>
      </c>
      <c r="I20" s="97" t="s">
        <v>89</v>
      </c>
      <c r="J20" s="97" t="s">
        <v>175</v>
      </c>
      <c r="K20" s="97" t="s">
        <v>176</v>
      </c>
      <c r="L20" s="97" t="s">
        <v>177</v>
      </c>
      <c r="M20" s="97" t="s">
        <v>314</v>
      </c>
      <c r="N20" s="13" t="s">
        <v>152</v>
      </c>
      <c r="O20" s="99" t="s">
        <v>92</v>
      </c>
      <c r="P20" s="24"/>
      <c r="Q20" s="25">
        <v>2</v>
      </c>
      <c r="R20" s="25">
        <v>2</v>
      </c>
      <c r="S20" s="27">
        <v>4</v>
      </c>
      <c r="T20" s="28" t="s">
        <v>83</v>
      </c>
      <c r="U20" s="59" t="s">
        <v>183</v>
      </c>
      <c r="V20" s="55" t="s">
        <v>98</v>
      </c>
      <c r="W20" s="21">
        <f t="shared" si="1"/>
        <v>0.4</v>
      </c>
      <c r="X20" s="21" t="s">
        <v>105</v>
      </c>
      <c r="Y20" s="29">
        <f t="shared" si="0"/>
        <v>1.6</v>
      </c>
      <c r="Z20" s="56" t="str">
        <f t="shared" si="2"/>
        <v>ÇOK DÜŞÜK</v>
      </c>
      <c r="AE20" s="15"/>
      <c r="AF20" s="20"/>
      <c r="AG20" s="35" t="s">
        <v>101</v>
      </c>
      <c r="AI20" s="12" t="s">
        <v>157</v>
      </c>
      <c r="AK20" s="31"/>
      <c r="AL20" s="11"/>
      <c r="AM20" s="59" t="s">
        <v>23</v>
      </c>
      <c r="AN20" s="42"/>
      <c r="AO20" s="42"/>
      <c r="AP20" s="20"/>
      <c r="AW20" s="31"/>
    </row>
    <row r="21" spans="2:49" s="12" customFormat="1" ht="96.75" customHeight="1">
      <c r="B21" s="11"/>
      <c r="C21" s="165" t="s">
        <v>207</v>
      </c>
      <c r="D21" s="102" t="s">
        <v>146</v>
      </c>
      <c r="E21" s="165" t="s">
        <v>171</v>
      </c>
      <c r="F21" s="102" t="s">
        <v>172</v>
      </c>
      <c r="G21" s="11"/>
      <c r="H21" s="136">
        <v>18</v>
      </c>
      <c r="I21" s="102" t="s">
        <v>89</v>
      </c>
      <c r="J21" s="102" t="s">
        <v>133</v>
      </c>
      <c r="K21" s="102" t="s">
        <v>440</v>
      </c>
      <c r="L21" s="102" t="s">
        <v>178</v>
      </c>
      <c r="M21" s="102" t="s">
        <v>314</v>
      </c>
      <c r="N21" s="17" t="s">
        <v>152</v>
      </c>
      <c r="O21" s="104" t="s">
        <v>92</v>
      </c>
      <c r="P21" s="24"/>
      <c r="Q21" s="26">
        <v>2</v>
      </c>
      <c r="R21" s="26">
        <v>2</v>
      </c>
      <c r="S21" s="28">
        <v>4</v>
      </c>
      <c r="T21" s="28" t="s">
        <v>83</v>
      </c>
      <c r="U21" s="84" t="s">
        <v>184</v>
      </c>
      <c r="V21" s="57" t="s">
        <v>99</v>
      </c>
      <c r="W21" s="22">
        <f t="shared" si="1"/>
        <v>0.1</v>
      </c>
      <c r="X21" s="22" t="s">
        <v>105</v>
      </c>
      <c r="Y21" s="30">
        <f t="shared" si="0"/>
        <v>0.4</v>
      </c>
      <c r="Z21" s="58" t="str">
        <f t="shared" si="2"/>
        <v>ÇOK DÜŞÜK</v>
      </c>
      <c r="AA21" s="16"/>
      <c r="AB21" s="16"/>
      <c r="AC21" s="16"/>
      <c r="AD21" s="16"/>
      <c r="AE21" s="19"/>
      <c r="AF21" s="20"/>
      <c r="AG21" s="34" t="s">
        <v>101</v>
      </c>
      <c r="AH21" s="16"/>
      <c r="AI21" s="16" t="s">
        <v>157</v>
      </c>
      <c r="AJ21" s="16"/>
      <c r="AK21" s="32"/>
      <c r="AL21" s="11"/>
      <c r="AM21" s="34" t="s">
        <v>23</v>
      </c>
      <c r="AN21" s="16"/>
      <c r="AO21" s="16"/>
      <c r="AP21" s="20"/>
      <c r="AQ21" s="16"/>
      <c r="AR21" s="16"/>
      <c r="AS21" s="16"/>
      <c r="AT21" s="16"/>
      <c r="AU21" s="16"/>
      <c r="AV21" s="16"/>
      <c r="AW21" s="32"/>
    </row>
    <row r="22" spans="2:49" s="12" customFormat="1" ht="101.25" customHeight="1">
      <c r="B22" s="11"/>
      <c r="C22" s="129" t="s">
        <v>207</v>
      </c>
      <c r="D22" s="97" t="s">
        <v>146</v>
      </c>
      <c r="E22" s="129" t="s">
        <v>171</v>
      </c>
      <c r="F22" s="97" t="s">
        <v>172</v>
      </c>
      <c r="G22" s="11"/>
      <c r="H22" s="135">
        <v>19</v>
      </c>
      <c r="I22" s="97" t="s">
        <v>89</v>
      </c>
      <c r="J22" s="97" t="s">
        <v>179</v>
      </c>
      <c r="K22" s="97" t="s">
        <v>180</v>
      </c>
      <c r="L22" s="97" t="s">
        <v>181</v>
      </c>
      <c r="M22" s="97" t="s">
        <v>314</v>
      </c>
      <c r="N22" s="13" t="s">
        <v>152</v>
      </c>
      <c r="O22" s="99" t="s">
        <v>92</v>
      </c>
      <c r="P22" s="24"/>
      <c r="Q22" s="25">
        <v>2</v>
      </c>
      <c r="R22" s="25">
        <v>2</v>
      </c>
      <c r="S22" s="27">
        <v>4</v>
      </c>
      <c r="T22" s="28" t="s">
        <v>83</v>
      </c>
      <c r="U22" s="59" t="s">
        <v>185</v>
      </c>
      <c r="V22" s="55" t="s">
        <v>99</v>
      </c>
      <c r="W22" s="21">
        <f t="shared" si="1"/>
        <v>0.1</v>
      </c>
      <c r="X22" s="21" t="s">
        <v>105</v>
      </c>
      <c r="Y22" s="29">
        <f t="shared" si="0"/>
        <v>0.4</v>
      </c>
      <c r="Z22" s="56" t="str">
        <f t="shared" si="2"/>
        <v>ÇOK DÜŞÜK</v>
      </c>
      <c r="AE22" s="15"/>
      <c r="AF22" s="20"/>
      <c r="AG22" s="35" t="s">
        <v>101</v>
      </c>
      <c r="AI22" s="12" t="s">
        <v>157</v>
      </c>
      <c r="AK22" s="31"/>
      <c r="AL22" s="11"/>
      <c r="AM22" s="59" t="s">
        <v>23</v>
      </c>
      <c r="AN22" s="42"/>
      <c r="AO22" s="42"/>
      <c r="AP22" s="20"/>
      <c r="AW22" s="31"/>
    </row>
    <row r="23" spans="2:49" s="12" customFormat="1" ht="93.75" customHeight="1">
      <c r="B23" s="11"/>
      <c r="C23" s="165" t="s">
        <v>207</v>
      </c>
      <c r="D23" s="102" t="s">
        <v>146</v>
      </c>
      <c r="E23" s="165" t="s">
        <v>186</v>
      </c>
      <c r="F23" s="102" t="s">
        <v>187</v>
      </c>
      <c r="G23" s="11"/>
      <c r="H23" s="136">
        <v>20</v>
      </c>
      <c r="I23" s="125" t="s">
        <v>89</v>
      </c>
      <c r="J23" s="16" t="s">
        <v>188</v>
      </c>
      <c r="K23" s="87" t="s">
        <v>189</v>
      </c>
      <c r="L23" s="87" t="s">
        <v>190</v>
      </c>
      <c r="M23" s="16" t="s">
        <v>314</v>
      </c>
      <c r="N23" s="17" t="s">
        <v>152</v>
      </c>
      <c r="O23" s="104" t="s">
        <v>92</v>
      </c>
      <c r="P23" s="24"/>
      <c r="Q23" s="26">
        <v>2</v>
      </c>
      <c r="R23" s="26">
        <v>2</v>
      </c>
      <c r="S23" s="28">
        <v>4</v>
      </c>
      <c r="T23" s="28" t="s">
        <v>83</v>
      </c>
      <c r="U23" s="84" t="s">
        <v>191</v>
      </c>
      <c r="V23" s="57" t="s">
        <v>99</v>
      </c>
      <c r="W23" s="22">
        <f t="shared" si="1"/>
        <v>0.1</v>
      </c>
      <c r="X23" s="22" t="s">
        <v>105</v>
      </c>
      <c r="Y23" s="30">
        <f t="shared" si="0"/>
        <v>0.4</v>
      </c>
      <c r="Z23" s="58" t="str">
        <f t="shared" si="2"/>
        <v>ÇOK DÜŞÜK</v>
      </c>
      <c r="AA23" s="16"/>
      <c r="AB23" s="16"/>
      <c r="AC23" s="16"/>
      <c r="AD23" s="16"/>
      <c r="AE23" s="19"/>
      <c r="AF23" s="20"/>
      <c r="AG23" s="34" t="s">
        <v>101</v>
      </c>
      <c r="AH23" s="16"/>
      <c r="AI23" s="16" t="s">
        <v>157</v>
      </c>
      <c r="AJ23" s="16"/>
      <c r="AK23" s="32"/>
      <c r="AL23" s="11"/>
      <c r="AM23" s="34" t="s">
        <v>23</v>
      </c>
      <c r="AN23" s="16"/>
      <c r="AO23" s="16"/>
      <c r="AP23" s="20"/>
      <c r="AQ23" s="16"/>
      <c r="AR23" s="16"/>
      <c r="AS23" s="16"/>
      <c r="AT23" s="16"/>
      <c r="AU23" s="16"/>
      <c r="AV23" s="16"/>
      <c r="AW23" s="32"/>
    </row>
    <row r="24" spans="2:49" s="12" customFormat="1" ht="205.5" customHeight="1">
      <c r="B24" s="11"/>
      <c r="C24" s="129" t="s">
        <v>207</v>
      </c>
      <c r="D24" s="97" t="s">
        <v>146</v>
      </c>
      <c r="E24" s="129" t="s">
        <v>186</v>
      </c>
      <c r="F24" s="97" t="s">
        <v>187</v>
      </c>
      <c r="G24" s="11"/>
      <c r="H24" s="135">
        <v>21</v>
      </c>
      <c r="I24" s="15" t="s">
        <v>89</v>
      </c>
      <c r="J24" s="12" t="s">
        <v>208</v>
      </c>
      <c r="K24" s="121" t="s">
        <v>192</v>
      </c>
      <c r="L24" s="86" t="s">
        <v>193</v>
      </c>
      <c r="M24" s="12" t="s">
        <v>314</v>
      </c>
      <c r="N24" s="13" t="s">
        <v>29</v>
      </c>
      <c r="O24" s="99" t="s">
        <v>92</v>
      </c>
      <c r="P24" s="24"/>
      <c r="Q24" s="25">
        <v>4</v>
      </c>
      <c r="R24" s="25">
        <v>4</v>
      </c>
      <c r="S24" s="126">
        <v>16</v>
      </c>
      <c r="T24" s="27" t="s">
        <v>81</v>
      </c>
      <c r="U24" s="59" t="s">
        <v>195</v>
      </c>
      <c r="V24" s="55" t="s">
        <v>98</v>
      </c>
      <c r="W24" s="21">
        <f t="shared" si="1"/>
        <v>0.4</v>
      </c>
      <c r="X24" s="21" t="s">
        <v>105</v>
      </c>
      <c r="Y24" s="29">
        <f t="shared" si="0"/>
        <v>6.4</v>
      </c>
      <c r="Z24" s="56" t="str">
        <f t="shared" si="2"/>
        <v>ORTA</v>
      </c>
      <c r="AA24" s="35" t="s">
        <v>196</v>
      </c>
      <c r="AB24" s="12" t="s">
        <v>197</v>
      </c>
      <c r="AC24" s="86" t="s">
        <v>198</v>
      </c>
      <c r="AD24" s="12" t="s">
        <v>199</v>
      </c>
      <c r="AE24" s="35" t="s">
        <v>200</v>
      </c>
      <c r="AF24" s="20"/>
      <c r="AG24" s="35" t="s">
        <v>102</v>
      </c>
      <c r="AH24" s="86" t="s">
        <v>201</v>
      </c>
      <c r="AI24" s="12" t="s">
        <v>197</v>
      </c>
      <c r="AJ24" s="91">
        <v>45805</v>
      </c>
      <c r="AK24" s="92">
        <v>45808</v>
      </c>
      <c r="AL24" s="11"/>
      <c r="AM24" s="59" t="s">
        <v>23</v>
      </c>
      <c r="AN24" s="42"/>
      <c r="AO24" s="42"/>
      <c r="AP24" s="20"/>
      <c r="AW24" s="31"/>
    </row>
    <row r="25" spans="2:49" s="12" customFormat="1" ht="88.5" customHeight="1">
      <c r="B25" s="11"/>
      <c r="C25" s="165" t="s">
        <v>207</v>
      </c>
      <c r="D25" s="87" t="s">
        <v>158</v>
      </c>
      <c r="E25" s="165" t="s">
        <v>186</v>
      </c>
      <c r="F25" s="87" t="s">
        <v>202</v>
      </c>
      <c r="G25" s="11"/>
      <c r="H25" s="136">
        <v>22</v>
      </c>
      <c r="I25" s="19" t="s">
        <v>89</v>
      </c>
      <c r="J25" s="16" t="s">
        <v>208</v>
      </c>
      <c r="K25" s="16" t="s">
        <v>203</v>
      </c>
      <c r="L25" s="87" t="s">
        <v>204</v>
      </c>
      <c r="M25" s="16" t="s">
        <v>314</v>
      </c>
      <c r="N25" s="17" t="s">
        <v>29</v>
      </c>
      <c r="O25" s="104" t="s">
        <v>92</v>
      </c>
      <c r="P25" s="24"/>
      <c r="Q25" s="26">
        <v>4</v>
      </c>
      <c r="R25" s="26">
        <v>4</v>
      </c>
      <c r="S25" s="28" t="s">
        <v>205</v>
      </c>
      <c r="T25" s="27" t="s">
        <v>81</v>
      </c>
      <c r="U25" s="84" t="s">
        <v>206</v>
      </c>
      <c r="V25" s="57" t="s">
        <v>98</v>
      </c>
      <c r="W25" s="22">
        <f t="shared" si="1"/>
        <v>0.4</v>
      </c>
      <c r="X25" s="22" t="s">
        <v>105</v>
      </c>
      <c r="Y25" s="30">
        <f t="shared" si="0"/>
        <v>6.4</v>
      </c>
      <c r="Z25" s="58" t="str">
        <f t="shared" si="2"/>
        <v>ORTA</v>
      </c>
      <c r="AA25" s="16"/>
      <c r="AB25" s="16"/>
      <c r="AC25" s="16"/>
      <c r="AD25" s="16"/>
      <c r="AE25" s="19"/>
      <c r="AF25" s="20"/>
      <c r="AG25" s="34" t="s">
        <v>209</v>
      </c>
      <c r="AH25" s="16"/>
      <c r="AI25" s="16" t="s">
        <v>197</v>
      </c>
      <c r="AJ25" s="127"/>
      <c r="AK25" s="128"/>
      <c r="AL25" s="11"/>
      <c r="AM25" s="34" t="s">
        <v>23</v>
      </c>
      <c r="AN25" s="16"/>
      <c r="AO25" s="16"/>
      <c r="AP25" s="20"/>
      <c r="AQ25" s="16"/>
      <c r="AR25" s="16"/>
      <c r="AS25" s="16"/>
      <c r="AT25" s="16"/>
      <c r="AU25" s="16"/>
      <c r="AV25" s="16"/>
      <c r="AW25" s="32"/>
    </row>
    <row r="26" spans="2:49" s="12" customFormat="1" ht="177.75" customHeight="1">
      <c r="B26" s="11"/>
      <c r="C26" s="129" t="s">
        <v>207</v>
      </c>
      <c r="D26" s="86" t="s">
        <v>146</v>
      </c>
      <c r="E26" s="129" t="s">
        <v>210</v>
      </c>
      <c r="F26" s="86" t="s">
        <v>211</v>
      </c>
      <c r="G26" s="11"/>
      <c r="H26" s="135">
        <v>23</v>
      </c>
      <c r="I26" s="15" t="s">
        <v>89</v>
      </c>
      <c r="J26" s="12" t="s">
        <v>212</v>
      </c>
      <c r="K26" s="86" t="s">
        <v>213</v>
      </c>
      <c r="L26" s="86" t="s">
        <v>214</v>
      </c>
      <c r="M26" s="12" t="s">
        <v>314</v>
      </c>
      <c r="N26" s="13" t="s">
        <v>28</v>
      </c>
      <c r="O26" s="99" t="s">
        <v>92</v>
      </c>
      <c r="P26" s="24"/>
      <c r="Q26" s="25">
        <v>2</v>
      </c>
      <c r="R26" s="25">
        <v>2</v>
      </c>
      <c r="S26" s="27">
        <v>4</v>
      </c>
      <c r="T26" s="28" t="s">
        <v>83</v>
      </c>
      <c r="U26" s="59" t="s">
        <v>215</v>
      </c>
      <c r="V26" s="55" t="s">
        <v>98</v>
      </c>
      <c r="W26" s="21">
        <f t="shared" si="1"/>
        <v>0.4</v>
      </c>
      <c r="X26" s="21" t="s">
        <v>105</v>
      </c>
      <c r="Y26" s="29">
        <f t="shared" si="0"/>
        <v>1.6</v>
      </c>
      <c r="Z26" s="56" t="str">
        <f t="shared" si="2"/>
        <v>ÇOK DÜŞÜK</v>
      </c>
      <c r="AE26" s="15"/>
      <c r="AF26" s="20"/>
      <c r="AG26" s="35" t="s">
        <v>101</v>
      </c>
      <c r="AH26" s="86" t="s">
        <v>454</v>
      </c>
      <c r="AI26" s="161" t="s">
        <v>161</v>
      </c>
      <c r="AJ26" s="167"/>
      <c r="AK26" s="183"/>
      <c r="AL26" s="11"/>
      <c r="AM26" s="59" t="s">
        <v>23</v>
      </c>
      <c r="AN26" s="42"/>
      <c r="AO26" s="42"/>
      <c r="AP26" s="20"/>
      <c r="AW26" s="31"/>
    </row>
    <row r="27" spans="2:49" s="12" customFormat="1" ht="131.25" customHeight="1">
      <c r="B27" s="11"/>
      <c r="C27" s="165" t="s">
        <v>237</v>
      </c>
      <c r="D27" s="87" t="s">
        <v>216</v>
      </c>
      <c r="E27" s="165" t="s">
        <v>238</v>
      </c>
      <c r="F27" s="87" t="s">
        <v>217</v>
      </c>
      <c r="G27" s="11"/>
      <c r="H27" s="136">
        <v>24</v>
      </c>
      <c r="I27" s="19" t="s">
        <v>89</v>
      </c>
      <c r="J27" s="87" t="s">
        <v>218</v>
      </c>
      <c r="K27" s="87" t="s">
        <v>219</v>
      </c>
      <c r="L27" s="87" t="s">
        <v>220</v>
      </c>
      <c r="M27" s="16" t="s">
        <v>314</v>
      </c>
      <c r="N27" s="17" t="s">
        <v>28</v>
      </c>
      <c r="O27" s="18" t="s">
        <v>92</v>
      </c>
      <c r="P27" s="24"/>
      <c r="Q27" s="26">
        <v>3</v>
      </c>
      <c r="R27" s="26">
        <v>3</v>
      </c>
      <c r="S27" s="28" t="s">
        <v>96</v>
      </c>
      <c r="T27" s="28" t="s">
        <v>82</v>
      </c>
      <c r="U27" s="84" t="s">
        <v>221</v>
      </c>
      <c r="V27" s="57" t="s">
        <v>99</v>
      </c>
      <c r="W27" s="22">
        <f t="shared" si="1"/>
        <v>0.1</v>
      </c>
      <c r="X27" s="22" t="s">
        <v>105</v>
      </c>
      <c r="Y27" s="30">
        <f t="shared" si="0"/>
        <v>0.9</v>
      </c>
      <c r="Z27" s="58" t="str">
        <f t="shared" si="2"/>
        <v>ÇOK DÜŞÜK</v>
      </c>
      <c r="AA27" s="16"/>
      <c r="AB27" s="16"/>
      <c r="AC27" s="16"/>
      <c r="AD27" s="16"/>
      <c r="AE27" s="19"/>
      <c r="AF27" s="20"/>
      <c r="AG27" s="184" t="s">
        <v>101</v>
      </c>
      <c r="AH27" s="16"/>
      <c r="AI27" s="87" t="s">
        <v>239</v>
      </c>
      <c r="AJ27" s="16"/>
      <c r="AK27" s="32"/>
      <c r="AL27" s="11"/>
      <c r="AM27" s="34" t="s">
        <v>23</v>
      </c>
      <c r="AN27" s="16"/>
      <c r="AO27" s="16"/>
      <c r="AP27" s="20"/>
      <c r="AQ27" s="16"/>
      <c r="AR27" s="16"/>
      <c r="AS27" s="16"/>
      <c r="AT27" s="16"/>
      <c r="AU27" s="16"/>
      <c r="AV27" s="16"/>
      <c r="AW27" s="32"/>
    </row>
    <row r="28" spans="2:49" s="12" customFormat="1" ht="125.25" customHeight="1">
      <c r="B28" s="11"/>
      <c r="C28" s="129" t="s">
        <v>237</v>
      </c>
      <c r="D28" s="86" t="s">
        <v>216</v>
      </c>
      <c r="E28" s="129" t="s">
        <v>238</v>
      </c>
      <c r="F28" s="86" t="s">
        <v>217</v>
      </c>
      <c r="G28" s="11"/>
      <c r="H28" s="135">
        <v>25</v>
      </c>
      <c r="I28" s="15" t="s">
        <v>89</v>
      </c>
      <c r="J28" s="86" t="s">
        <v>222</v>
      </c>
      <c r="K28" s="86" t="s">
        <v>223</v>
      </c>
      <c r="L28" s="86" t="s">
        <v>224</v>
      </c>
      <c r="M28" s="12" t="s">
        <v>314</v>
      </c>
      <c r="N28" s="13" t="s">
        <v>28</v>
      </c>
      <c r="O28" s="14" t="s">
        <v>92</v>
      </c>
      <c r="P28" s="24"/>
      <c r="Q28" s="25">
        <v>3</v>
      </c>
      <c r="R28" s="25">
        <v>3</v>
      </c>
      <c r="S28" s="27" t="s">
        <v>96</v>
      </c>
      <c r="T28" s="28" t="s">
        <v>82</v>
      </c>
      <c r="U28" s="59" t="s">
        <v>226</v>
      </c>
      <c r="V28" s="55" t="s">
        <v>227</v>
      </c>
      <c r="W28" s="21">
        <f t="shared" si="1"/>
        <v>0.8</v>
      </c>
      <c r="X28" s="21" t="s">
        <v>105</v>
      </c>
      <c r="Y28" s="29">
        <f t="shared" si="0"/>
        <v>7.2</v>
      </c>
      <c r="Z28" s="56" t="str">
        <f t="shared" si="2"/>
        <v>ORTA</v>
      </c>
      <c r="AE28" s="15"/>
      <c r="AF28" s="20"/>
      <c r="AG28" s="176" t="s">
        <v>102</v>
      </c>
      <c r="AH28" s="161" t="s">
        <v>241</v>
      </c>
      <c r="AI28" s="161" t="s">
        <v>239</v>
      </c>
      <c r="AJ28" s="177">
        <v>45805</v>
      </c>
      <c r="AK28" s="178">
        <v>46022</v>
      </c>
      <c r="AL28" s="11"/>
      <c r="AM28" s="59" t="s">
        <v>23</v>
      </c>
      <c r="AN28" s="42"/>
      <c r="AO28" s="42"/>
      <c r="AP28" s="20"/>
      <c r="AW28" s="31"/>
    </row>
    <row r="29" spans="2:49" s="12" customFormat="1" ht="234" customHeight="1">
      <c r="B29" s="11"/>
      <c r="C29" s="165" t="s">
        <v>237</v>
      </c>
      <c r="D29" s="87" t="s">
        <v>216</v>
      </c>
      <c r="E29" s="165" t="s">
        <v>238</v>
      </c>
      <c r="F29" s="87" t="s">
        <v>217</v>
      </c>
      <c r="G29" s="11"/>
      <c r="H29" s="136">
        <v>26</v>
      </c>
      <c r="I29" s="19" t="s">
        <v>89</v>
      </c>
      <c r="J29" s="87" t="s">
        <v>228</v>
      </c>
      <c r="K29" s="87" t="s">
        <v>229</v>
      </c>
      <c r="L29" s="87" t="s">
        <v>230</v>
      </c>
      <c r="M29" s="16" t="s">
        <v>314</v>
      </c>
      <c r="N29" s="17" t="s">
        <v>28</v>
      </c>
      <c r="O29" s="18" t="s">
        <v>92</v>
      </c>
      <c r="P29" s="24"/>
      <c r="Q29" s="26">
        <v>3</v>
      </c>
      <c r="R29" s="26">
        <v>3</v>
      </c>
      <c r="S29" s="28" t="s">
        <v>96</v>
      </c>
      <c r="T29" s="28" t="s">
        <v>82</v>
      </c>
      <c r="U29" s="84" t="s">
        <v>231</v>
      </c>
      <c r="V29" s="57" t="s">
        <v>98</v>
      </c>
      <c r="W29" s="22">
        <f t="shared" si="1"/>
        <v>0.4</v>
      </c>
      <c r="X29" s="22" t="s">
        <v>105</v>
      </c>
      <c r="Y29" s="30">
        <f t="shared" si="0"/>
        <v>3.6</v>
      </c>
      <c r="Z29" s="58" t="str">
        <f t="shared" si="2"/>
        <v>DÜŞÜK</v>
      </c>
      <c r="AA29" s="16"/>
      <c r="AB29" s="16"/>
      <c r="AC29" s="16"/>
      <c r="AD29" s="16"/>
      <c r="AE29" s="19"/>
      <c r="AF29" s="20"/>
      <c r="AG29" s="34" t="s">
        <v>102</v>
      </c>
      <c r="AH29" s="87" t="s">
        <v>242</v>
      </c>
      <c r="AI29" s="87" t="s">
        <v>240</v>
      </c>
      <c r="AJ29" s="127">
        <v>45805</v>
      </c>
      <c r="AK29" s="128">
        <v>46022</v>
      </c>
      <c r="AL29" s="11"/>
      <c r="AM29" s="34" t="s">
        <v>23</v>
      </c>
      <c r="AN29" s="16"/>
      <c r="AO29" s="16"/>
      <c r="AP29" s="20"/>
      <c r="AQ29" s="16"/>
      <c r="AR29" s="16"/>
      <c r="AS29" s="16"/>
      <c r="AT29" s="16"/>
      <c r="AU29" s="16"/>
      <c r="AV29" s="16"/>
      <c r="AW29" s="32"/>
    </row>
    <row r="30" spans="2:49" s="12" customFormat="1" ht="210" customHeight="1">
      <c r="B30" s="11"/>
      <c r="C30" s="129" t="s">
        <v>237</v>
      </c>
      <c r="D30" s="86" t="s">
        <v>216</v>
      </c>
      <c r="E30" s="129" t="s">
        <v>238</v>
      </c>
      <c r="F30" s="86" t="s">
        <v>217</v>
      </c>
      <c r="G30" s="11"/>
      <c r="H30" s="135">
        <v>27</v>
      </c>
      <c r="I30" s="15" t="s">
        <v>89</v>
      </c>
      <c r="J30" s="86" t="s">
        <v>232</v>
      </c>
      <c r="K30" s="86" t="s">
        <v>233</v>
      </c>
      <c r="L30" s="86" t="s">
        <v>234</v>
      </c>
      <c r="M30" s="12" t="s">
        <v>314</v>
      </c>
      <c r="N30" s="13" t="s">
        <v>28</v>
      </c>
      <c r="O30" s="14" t="s">
        <v>92</v>
      </c>
      <c r="P30" s="24"/>
      <c r="Q30" s="25">
        <v>2</v>
      </c>
      <c r="R30" s="25">
        <v>3</v>
      </c>
      <c r="S30" s="27" t="s">
        <v>235</v>
      </c>
      <c r="T30" s="27" t="s">
        <v>82</v>
      </c>
      <c r="U30" s="59" t="s">
        <v>236</v>
      </c>
      <c r="V30" s="55" t="s">
        <v>99</v>
      </c>
      <c r="W30" s="21">
        <f t="shared" si="1"/>
        <v>0.1</v>
      </c>
      <c r="X30" s="21" t="s">
        <v>105</v>
      </c>
      <c r="Y30" s="29">
        <f t="shared" si="0"/>
        <v>0.60000000000000009</v>
      </c>
      <c r="Z30" s="56" t="str">
        <f t="shared" si="2"/>
        <v>ÇOK DÜŞÜK</v>
      </c>
      <c r="AE30" s="15"/>
      <c r="AF30" s="20"/>
      <c r="AG30" s="176" t="s">
        <v>101</v>
      </c>
      <c r="AH30" s="167"/>
      <c r="AI30" s="161" t="s">
        <v>239</v>
      </c>
      <c r="AJ30" s="177"/>
      <c r="AK30" s="178"/>
      <c r="AL30" s="11"/>
      <c r="AM30" s="59" t="s">
        <v>23</v>
      </c>
      <c r="AN30" s="42"/>
      <c r="AO30" s="42"/>
      <c r="AP30" s="20"/>
      <c r="AW30" s="31"/>
    </row>
    <row r="31" spans="2:49" s="12" customFormat="1" ht="246" customHeight="1">
      <c r="B31" s="11"/>
      <c r="C31" s="165" t="s">
        <v>237</v>
      </c>
      <c r="D31" s="87" t="s">
        <v>216</v>
      </c>
      <c r="E31" s="165" t="s">
        <v>256</v>
      </c>
      <c r="F31" s="87" t="s">
        <v>243</v>
      </c>
      <c r="G31" s="11"/>
      <c r="H31" s="136">
        <v>28</v>
      </c>
      <c r="I31" s="19" t="s">
        <v>89</v>
      </c>
      <c r="J31" s="87" t="s">
        <v>244</v>
      </c>
      <c r="K31" s="87" t="s">
        <v>245</v>
      </c>
      <c r="L31" s="87" t="s">
        <v>246</v>
      </c>
      <c r="M31" s="16" t="s">
        <v>314</v>
      </c>
      <c r="N31" s="17" t="s">
        <v>28</v>
      </c>
      <c r="O31" s="18" t="s">
        <v>92</v>
      </c>
      <c r="P31" s="24"/>
      <c r="Q31" s="26">
        <v>4</v>
      </c>
      <c r="R31" s="26">
        <v>2</v>
      </c>
      <c r="S31" s="28" t="s">
        <v>247</v>
      </c>
      <c r="T31" s="27" t="s">
        <v>82</v>
      </c>
      <c r="U31" s="84" t="s">
        <v>248</v>
      </c>
      <c r="V31" s="57" t="s">
        <v>98</v>
      </c>
      <c r="W31" s="22">
        <f t="shared" si="1"/>
        <v>0.4</v>
      </c>
      <c r="X31" s="22" t="s">
        <v>105</v>
      </c>
      <c r="Y31" s="30">
        <f t="shared" si="0"/>
        <v>3.2</v>
      </c>
      <c r="Z31" s="58" t="str">
        <f t="shared" si="2"/>
        <v>DÜŞÜK</v>
      </c>
      <c r="AA31" s="16"/>
      <c r="AB31" s="16"/>
      <c r="AC31" s="16"/>
      <c r="AD31" s="16"/>
      <c r="AE31" s="19"/>
      <c r="AF31" s="20"/>
      <c r="AG31" s="34" t="s">
        <v>101</v>
      </c>
      <c r="AH31" s="16"/>
      <c r="AI31" s="87" t="s">
        <v>239</v>
      </c>
      <c r="AJ31" s="16"/>
      <c r="AK31" s="32"/>
      <c r="AL31" s="11"/>
      <c r="AM31" s="34" t="s">
        <v>23</v>
      </c>
      <c r="AN31" s="16"/>
      <c r="AO31" s="16"/>
      <c r="AP31" s="20"/>
      <c r="AQ31" s="16"/>
      <c r="AR31" s="16"/>
      <c r="AS31" s="16"/>
      <c r="AT31" s="16"/>
      <c r="AU31" s="16"/>
      <c r="AV31" s="16"/>
      <c r="AW31" s="32"/>
    </row>
    <row r="32" spans="2:49" s="12" customFormat="1" ht="347.25" customHeight="1">
      <c r="B32" s="11"/>
      <c r="C32" s="129" t="s">
        <v>237</v>
      </c>
      <c r="D32" s="86" t="s">
        <v>216</v>
      </c>
      <c r="E32" s="129" t="s">
        <v>256</v>
      </c>
      <c r="F32" s="86" t="s">
        <v>243</v>
      </c>
      <c r="G32" s="11"/>
      <c r="H32" s="135">
        <v>29</v>
      </c>
      <c r="I32" s="15" t="s">
        <v>89</v>
      </c>
      <c r="J32" s="86" t="s">
        <v>249</v>
      </c>
      <c r="K32" s="86" t="s">
        <v>250</v>
      </c>
      <c r="L32" s="86" t="s">
        <v>251</v>
      </c>
      <c r="M32" s="12" t="s">
        <v>314</v>
      </c>
      <c r="N32" s="13" t="s">
        <v>28</v>
      </c>
      <c r="O32" s="14" t="s">
        <v>92</v>
      </c>
      <c r="P32" s="24"/>
      <c r="Q32" s="25">
        <v>4</v>
      </c>
      <c r="R32" s="25">
        <v>2</v>
      </c>
      <c r="S32" s="27" t="s">
        <v>247</v>
      </c>
      <c r="T32" s="27" t="s">
        <v>82</v>
      </c>
      <c r="U32" s="59" t="s">
        <v>257</v>
      </c>
      <c r="V32" s="55" t="s">
        <v>98</v>
      </c>
      <c r="W32" s="21">
        <f t="shared" si="1"/>
        <v>0.4</v>
      </c>
      <c r="X32" s="172" t="s">
        <v>105</v>
      </c>
      <c r="Y32" s="29">
        <f t="shared" si="0"/>
        <v>3.2</v>
      </c>
      <c r="Z32" s="56" t="str">
        <f t="shared" si="2"/>
        <v>DÜŞÜK</v>
      </c>
      <c r="AE32" s="15"/>
      <c r="AF32" s="20"/>
      <c r="AG32" s="35" t="s">
        <v>101</v>
      </c>
      <c r="AI32" s="161" t="s">
        <v>239</v>
      </c>
      <c r="AK32" s="31"/>
      <c r="AL32" s="11"/>
      <c r="AM32" s="59" t="s">
        <v>23</v>
      </c>
      <c r="AN32" s="42"/>
      <c r="AO32" s="42"/>
      <c r="AP32" s="20"/>
      <c r="AW32" s="31"/>
    </row>
    <row r="33" spans="2:49" s="12" customFormat="1" ht="270.75" customHeight="1">
      <c r="B33" s="11"/>
      <c r="C33" s="165" t="s">
        <v>237</v>
      </c>
      <c r="D33" s="87" t="s">
        <v>216</v>
      </c>
      <c r="E33" s="165" t="s">
        <v>256</v>
      </c>
      <c r="F33" s="87" t="s">
        <v>243</v>
      </c>
      <c r="G33" s="11"/>
      <c r="H33" s="136">
        <v>30</v>
      </c>
      <c r="I33" s="19" t="s">
        <v>89</v>
      </c>
      <c r="J33" s="87" t="s">
        <v>252</v>
      </c>
      <c r="K33" s="87" t="s">
        <v>253</v>
      </c>
      <c r="L33" s="87" t="s">
        <v>254</v>
      </c>
      <c r="M33" s="16" t="s">
        <v>314</v>
      </c>
      <c r="N33" s="17" t="s">
        <v>28</v>
      </c>
      <c r="O33" s="18" t="s">
        <v>92</v>
      </c>
      <c r="P33" s="24"/>
      <c r="Q33" s="26">
        <v>5</v>
      </c>
      <c r="R33" s="26">
        <v>2</v>
      </c>
      <c r="S33" s="28" t="s">
        <v>255</v>
      </c>
      <c r="T33" s="27" t="s">
        <v>82</v>
      </c>
      <c r="U33" s="84" t="s">
        <v>258</v>
      </c>
      <c r="V33" s="57" t="s">
        <v>98</v>
      </c>
      <c r="W33" s="22">
        <f t="shared" si="1"/>
        <v>0.4</v>
      </c>
      <c r="X33" s="22" t="s">
        <v>105</v>
      </c>
      <c r="Y33" s="30">
        <f t="shared" si="0"/>
        <v>4</v>
      </c>
      <c r="Z33" s="58" t="str">
        <f t="shared" si="2"/>
        <v>DÜŞÜK</v>
      </c>
      <c r="AA33" s="16"/>
      <c r="AB33" s="16"/>
      <c r="AC33" s="16"/>
      <c r="AD33" s="16"/>
      <c r="AE33" s="19"/>
      <c r="AF33" s="20"/>
      <c r="AG33" s="34" t="s">
        <v>101</v>
      </c>
      <c r="AH33" s="16"/>
      <c r="AI33" s="87" t="s">
        <v>239</v>
      </c>
      <c r="AJ33" s="16"/>
      <c r="AK33" s="32"/>
      <c r="AL33" s="11"/>
      <c r="AM33" s="34" t="s">
        <v>23</v>
      </c>
      <c r="AN33" s="16"/>
      <c r="AO33" s="16"/>
      <c r="AP33" s="20"/>
      <c r="AQ33" s="16"/>
      <c r="AR33" s="16"/>
      <c r="AS33" s="16"/>
      <c r="AT33" s="16"/>
      <c r="AU33" s="16"/>
      <c r="AV33" s="16"/>
      <c r="AW33" s="32"/>
    </row>
    <row r="34" spans="2:49" s="12" customFormat="1" ht="177" customHeight="1">
      <c r="B34" s="11"/>
      <c r="C34" s="129" t="s">
        <v>237</v>
      </c>
      <c r="D34" s="161" t="s">
        <v>216</v>
      </c>
      <c r="E34" s="129" t="s">
        <v>285</v>
      </c>
      <c r="F34" s="161" t="s">
        <v>259</v>
      </c>
      <c r="G34" s="11"/>
      <c r="H34" s="138">
        <v>31</v>
      </c>
      <c r="I34" s="166" t="s">
        <v>89</v>
      </c>
      <c r="J34" s="161" t="s">
        <v>260</v>
      </c>
      <c r="K34" s="161" t="s">
        <v>261</v>
      </c>
      <c r="L34" s="161" t="s">
        <v>262</v>
      </c>
      <c r="M34" s="167" t="s">
        <v>314</v>
      </c>
      <c r="N34" s="168" t="s">
        <v>28</v>
      </c>
      <c r="O34" s="169" t="s">
        <v>263</v>
      </c>
      <c r="P34" s="24"/>
      <c r="Q34" s="26">
        <v>4</v>
      </c>
      <c r="R34" s="26">
        <v>2</v>
      </c>
      <c r="S34" s="170" t="s">
        <v>247</v>
      </c>
      <c r="T34" s="27" t="s">
        <v>82</v>
      </c>
      <c r="U34" s="140" t="s">
        <v>264</v>
      </c>
      <c r="V34" s="171" t="s">
        <v>99</v>
      </c>
      <c r="W34" s="172">
        <f t="shared" ref="W34:W97" si="4">IF(V34="Yeterli",0.1,IF(V34="Zayıf",0.8, IF(V34="Kısmen Yeterli", 0.4, IF(V34="Yeterli Değil",1))))</f>
        <v>0.1</v>
      </c>
      <c r="X34" s="172" t="s">
        <v>105</v>
      </c>
      <c r="Y34" s="173">
        <f t="shared" ref="Y34:Y97" si="5">S34*W34</f>
        <v>0.8</v>
      </c>
      <c r="Z34" s="174" t="str">
        <f t="shared" ref="Z34:Z97" si="6">IF(Y34&lt;3,"ÇOK DÜŞÜK",IF(Y34&lt;6,"DÜŞÜK",IF(Y34&lt;12,"ORTA",IF(Y34&lt;20," YÜKSEK",IF(Y34&lt;26,"ÇOK YÜKSEK")))))</f>
        <v>ÇOK DÜŞÜK</v>
      </c>
      <c r="AA34" s="167"/>
      <c r="AB34" s="167"/>
      <c r="AC34" s="167"/>
      <c r="AD34" s="167"/>
      <c r="AE34" s="166"/>
      <c r="AF34" s="175"/>
      <c r="AG34" s="176" t="s">
        <v>101</v>
      </c>
      <c r="AH34" s="167"/>
      <c r="AI34" s="161" t="s">
        <v>239</v>
      </c>
      <c r="AJ34" s="177">
        <v>45805</v>
      </c>
      <c r="AK34" s="178">
        <v>46022</v>
      </c>
      <c r="AL34" s="11"/>
      <c r="AM34" s="34" t="s">
        <v>23</v>
      </c>
      <c r="AN34" s="16"/>
      <c r="AO34" s="16"/>
      <c r="AP34" s="20"/>
      <c r="AQ34" s="16"/>
      <c r="AR34" s="16"/>
      <c r="AS34" s="16"/>
      <c r="AT34" s="16"/>
      <c r="AU34" s="16"/>
      <c r="AV34" s="16"/>
      <c r="AW34" s="32"/>
    </row>
    <row r="35" spans="2:49" s="12" customFormat="1" ht="201" customHeight="1">
      <c r="B35" s="11"/>
      <c r="C35" s="165" t="s">
        <v>237</v>
      </c>
      <c r="D35" s="87" t="s">
        <v>216</v>
      </c>
      <c r="E35" s="165" t="s">
        <v>285</v>
      </c>
      <c r="F35" s="87" t="s">
        <v>259</v>
      </c>
      <c r="G35" s="11"/>
      <c r="H35" s="136">
        <v>32</v>
      </c>
      <c r="I35" s="19" t="s">
        <v>89</v>
      </c>
      <c r="J35" s="87" t="s">
        <v>265</v>
      </c>
      <c r="K35" s="87" t="s">
        <v>266</v>
      </c>
      <c r="L35" s="87" t="s">
        <v>267</v>
      </c>
      <c r="M35" s="16" t="s">
        <v>314</v>
      </c>
      <c r="N35" s="17" t="s">
        <v>28</v>
      </c>
      <c r="O35" s="18" t="s">
        <v>268</v>
      </c>
      <c r="P35" s="24"/>
      <c r="Q35" s="26">
        <v>3</v>
      </c>
      <c r="R35" s="26">
        <v>3</v>
      </c>
      <c r="S35" s="28" t="s">
        <v>96</v>
      </c>
      <c r="T35" s="27" t="s">
        <v>82</v>
      </c>
      <c r="U35" s="84" t="s">
        <v>269</v>
      </c>
      <c r="V35" s="57" t="s">
        <v>98</v>
      </c>
      <c r="W35" s="22">
        <f t="shared" si="4"/>
        <v>0.4</v>
      </c>
      <c r="X35" s="22" t="s">
        <v>9</v>
      </c>
      <c r="Y35" s="30">
        <f t="shared" si="5"/>
        <v>3.6</v>
      </c>
      <c r="Z35" s="58" t="str">
        <f t="shared" si="6"/>
        <v>DÜŞÜK</v>
      </c>
      <c r="AA35" s="16"/>
      <c r="AB35" s="16"/>
      <c r="AC35" s="16"/>
      <c r="AD35" s="16"/>
      <c r="AE35" s="19"/>
      <c r="AF35" s="20"/>
      <c r="AG35" s="34" t="s">
        <v>102</v>
      </c>
      <c r="AH35" s="87" t="s">
        <v>286</v>
      </c>
      <c r="AI35" s="87" t="s">
        <v>239</v>
      </c>
      <c r="AJ35" s="127">
        <v>45805</v>
      </c>
      <c r="AK35" s="128">
        <v>46022</v>
      </c>
      <c r="AL35" s="11"/>
      <c r="AM35" s="34" t="s">
        <v>23</v>
      </c>
      <c r="AN35" s="16"/>
      <c r="AO35" s="16"/>
      <c r="AP35" s="20"/>
      <c r="AQ35" s="16"/>
      <c r="AR35" s="16"/>
      <c r="AS35" s="16"/>
      <c r="AT35" s="16"/>
      <c r="AU35" s="16"/>
      <c r="AV35" s="16"/>
      <c r="AW35" s="32"/>
    </row>
    <row r="36" spans="2:49" s="12" customFormat="1" ht="183" customHeight="1">
      <c r="B36" s="11"/>
      <c r="C36" s="129" t="s">
        <v>237</v>
      </c>
      <c r="D36" s="161" t="s">
        <v>216</v>
      </c>
      <c r="E36" s="129" t="s">
        <v>285</v>
      </c>
      <c r="F36" s="161" t="s">
        <v>259</v>
      </c>
      <c r="G36" s="11"/>
      <c r="H36" s="138">
        <v>33</v>
      </c>
      <c r="I36" s="166" t="s">
        <v>89</v>
      </c>
      <c r="J36" s="161" t="s">
        <v>252</v>
      </c>
      <c r="K36" s="161" t="s">
        <v>270</v>
      </c>
      <c r="L36" s="161" t="s">
        <v>271</v>
      </c>
      <c r="M36" s="167" t="s">
        <v>314</v>
      </c>
      <c r="N36" s="168" t="s">
        <v>28</v>
      </c>
      <c r="O36" s="169" t="s">
        <v>272</v>
      </c>
      <c r="P36" s="24"/>
      <c r="Q36" s="26">
        <v>4</v>
      </c>
      <c r="R36" s="26">
        <v>3</v>
      </c>
      <c r="S36" s="170" t="s">
        <v>225</v>
      </c>
      <c r="T36" s="28" t="s">
        <v>81</v>
      </c>
      <c r="U36" s="140" t="s">
        <v>273</v>
      </c>
      <c r="V36" s="57" t="s">
        <v>227</v>
      </c>
      <c r="W36" s="172">
        <f t="shared" si="4"/>
        <v>0.8</v>
      </c>
      <c r="X36" s="172" t="s">
        <v>105</v>
      </c>
      <c r="Y36" s="173">
        <f t="shared" si="5"/>
        <v>9.6000000000000014</v>
      </c>
      <c r="Z36" s="58" t="str">
        <f t="shared" si="6"/>
        <v>ORTA</v>
      </c>
      <c r="AA36" s="167"/>
      <c r="AB36" s="167"/>
      <c r="AC36" s="167"/>
      <c r="AD36" s="167"/>
      <c r="AE36" s="166"/>
      <c r="AF36" s="175"/>
      <c r="AG36" s="176" t="s">
        <v>102</v>
      </c>
      <c r="AH36" s="161" t="s">
        <v>287</v>
      </c>
      <c r="AI36" s="161" t="s">
        <v>239</v>
      </c>
      <c r="AJ36" s="177">
        <v>45805</v>
      </c>
      <c r="AK36" s="178">
        <v>46022</v>
      </c>
      <c r="AL36" s="11"/>
      <c r="AM36" s="34" t="s">
        <v>23</v>
      </c>
      <c r="AN36" s="16"/>
      <c r="AO36" s="16"/>
      <c r="AP36" s="20"/>
      <c r="AQ36" s="16"/>
      <c r="AR36" s="16"/>
      <c r="AS36" s="16"/>
      <c r="AT36" s="16"/>
      <c r="AU36" s="16"/>
      <c r="AV36" s="16"/>
      <c r="AW36" s="32"/>
    </row>
    <row r="37" spans="2:49" s="12" customFormat="1" ht="132" customHeight="1">
      <c r="B37" s="11"/>
      <c r="C37" s="165" t="s">
        <v>237</v>
      </c>
      <c r="D37" s="87" t="s">
        <v>216</v>
      </c>
      <c r="E37" s="165" t="s">
        <v>285</v>
      </c>
      <c r="F37" s="87" t="s">
        <v>259</v>
      </c>
      <c r="G37" s="11"/>
      <c r="H37" s="136">
        <v>34</v>
      </c>
      <c r="I37" s="19" t="s">
        <v>89</v>
      </c>
      <c r="J37" s="87" t="s">
        <v>274</v>
      </c>
      <c r="K37" s="87" t="s">
        <v>275</v>
      </c>
      <c r="L37" s="87" t="s">
        <v>276</v>
      </c>
      <c r="M37" s="16" t="s">
        <v>314</v>
      </c>
      <c r="N37" s="17" t="s">
        <v>28</v>
      </c>
      <c r="O37" s="18" t="s">
        <v>277</v>
      </c>
      <c r="P37" s="24"/>
      <c r="Q37" s="26">
        <v>2</v>
      </c>
      <c r="R37" s="26">
        <v>2</v>
      </c>
      <c r="S37" s="28" t="s">
        <v>278</v>
      </c>
      <c r="T37" s="28" t="s">
        <v>83</v>
      </c>
      <c r="U37" s="84" t="s">
        <v>279</v>
      </c>
      <c r="V37" s="57" t="s">
        <v>98</v>
      </c>
      <c r="W37" s="22">
        <f t="shared" si="4"/>
        <v>0.4</v>
      </c>
      <c r="X37" s="22" t="s">
        <v>105</v>
      </c>
      <c r="Y37" s="30">
        <f t="shared" si="5"/>
        <v>1.6</v>
      </c>
      <c r="Z37" s="58" t="str">
        <f t="shared" si="6"/>
        <v>ÇOK DÜŞÜK</v>
      </c>
      <c r="AA37" s="16"/>
      <c r="AB37" s="16"/>
      <c r="AC37" s="16"/>
      <c r="AD37" s="16"/>
      <c r="AE37" s="19"/>
      <c r="AF37" s="20"/>
      <c r="AG37" s="34" t="s">
        <v>101</v>
      </c>
      <c r="AH37" s="16"/>
      <c r="AI37" s="87" t="s">
        <v>239</v>
      </c>
      <c r="AJ37" s="127"/>
      <c r="AK37" s="128"/>
      <c r="AL37" s="11"/>
      <c r="AM37" s="34" t="s">
        <v>23</v>
      </c>
      <c r="AN37" s="16"/>
      <c r="AO37" s="16"/>
      <c r="AP37" s="20"/>
      <c r="AQ37" s="16"/>
      <c r="AR37" s="16"/>
      <c r="AS37" s="16"/>
      <c r="AT37" s="16"/>
      <c r="AU37" s="16"/>
      <c r="AV37" s="16"/>
      <c r="AW37" s="32"/>
    </row>
    <row r="38" spans="2:49" s="12" customFormat="1" ht="168.75" customHeight="1">
      <c r="B38" s="11"/>
      <c r="C38" s="129" t="s">
        <v>237</v>
      </c>
      <c r="D38" s="161" t="s">
        <v>216</v>
      </c>
      <c r="E38" s="129" t="s">
        <v>285</v>
      </c>
      <c r="F38" s="161" t="s">
        <v>259</v>
      </c>
      <c r="G38" s="11"/>
      <c r="H38" s="138">
        <v>35</v>
      </c>
      <c r="I38" s="166" t="s">
        <v>89</v>
      </c>
      <c r="J38" s="161" t="s">
        <v>280</v>
      </c>
      <c r="K38" s="161" t="s">
        <v>281</v>
      </c>
      <c r="L38" s="161" t="s">
        <v>282</v>
      </c>
      <c r="M38" s="167" t="s">
        <v>314</v>
      </c>
      <c r="N38" s="168" t="s">
        <v>28</v>
      </c>
      <c r="O38" s="169" t="s">
        <v>283</v>
      </c>
      <c r="P38" s="24"/>
      <c r="Q38" s="26">
        <v>3</v>
      </c>
      <c r="R38" s="26">
        <v>2</v>
      </c>
      <c r="S38" s="170" t="s">
        <v>235</v>
      </c>
      <c r="T38" s="27" t="s">
        <v>82</v>
      </c>
      <c r="U38" s="140" t="s">
        <v>284</v>
      </c>
      <c r="V38" s="57" t="s">
        <v>98</v>
      </c>
      <c r="W38" s="172">
        <f t="shared" si="4"/>
        <v>0.4</v>
      </c>
      <c r="X38" s="172" t="s">
        <v>9</v>
      </c>
      <c r="Y38" s="173">
        <f t="shared" si="5"/>
        <v>2.4000000000000004</v>
      </c>
      <c r="Z38" s="58" t="str">
        <f t="shared" si="6"/>
        <v>ÇOK DÜŞÜK</v>
      </c>
      <c r="AA38" s="167"/>
      <c r="AB38" s="167"/>
      <c r="AC38" s="167"/>
      <c r="AD38" s="167"/>
      <c r="AE38" s="166"/>
      <c r="AF38" s="175"/>
      <c r="AG38" s="176" t="s">
        <v>101</v>
      </c>
      <c r="AH38" s="167"/>
      <c r="AI38" s="161" t="s">
        <v>239</v>
      </c>
      <c r="AJ38" s="177"/>
      <c r="AK38" s="178"/>
      <c r="AL38" s="11"/>
      <c r="AM38" s="34" t="s">
        <v>23</v>
      </c>
      <c r="AN38" s="16"/>
      <c r="AO38" s="16"/>
      <c r="AP38" s="20"/>
      <c r="AQ38" s="16"/>
      <c r="AR38" s="16"/>
      <c r="AS38" s="16"/>
      <c r="AT38" s="16"/>
      <c r="AU38" s="16"/>
      <c r="AV38" s="16"/>
      <c r="AW38" s="32"/>
    </row>
    <row r="39" spans="2:49" s="12" customFormat="1" ht="195.75" customHeight="1">
      <c r="B39" s="11"/>
      <c r="C39" s="165" t="s">
        <v>237</v>
      </c>
      <c r="D39" s="87" t="s">
        <v>216</v>
      </c>
      <c r="E39" s="165" t="s">
        <v>299</v>
      </c>
      <c r="F39" s="87" t="s">
        <v>288</v>
      </c>
      <c r="G39" s="11"/>
      <c r="H39" s="136">
        <v>36</v>
      </c>
      <c r="I39" s="19" t="s">
        <v>89</v>
      </c>
      <c r="J39" s="87" t="s">
        <v>289</v>
      </c>
      <c r="K39" s="87" t="s">
        <v>290</v>
      </c>
      <c r="L39" s="87" t="s">
        <v>291</v>
      </c>
      <c r="M39" s="16" t="s">
        <v>314</v>
      </c>
      <c r="N39" s="17" t="s">
        <v>29</v>
      </c>
      <c r="O39" s="18" t="s">
        <v>292</v>
      </c>
      <c r="P39" s="24"/>
      <c r="Q39" s="26">
        <v>4</v>
      </c>
      <c r="R39" s="26">
        <v>4</v>
      </c>
      <c r="S39" s="28" t="s">
        <v>205</v>
      </c>
      <c r="T39" s="28" t="s">
        <v>81</v>
      </c>
      <c r="U39" s="84" t="s">
        <v>293</v>
      </c>
      <c r="V39" s="57" t="s">
        <v>98</v>
      </c>
      <c r="W39" s="22">
        <f t="shared" si="4"/>
        <v>0.4</v>
      </c>
      <c r="X39" s="22" t="s">
        <v>105</v>
      </c>
      <c r="Y39" s="30">
        <f t="shared" si="5"/>
        <v>6.4</v>
      </c>
      <c r="Z39" s="58" t="str">
        <f t="shared" si="6"/>
        <v>ORTA</v>
      </c>
      <c r="AA39" s="16"/>
      <c r="AB39" s="16"/>
      <c r="AC39" s="16"/>
      <c r="AD39" s="16"/>
      <c r="AE39" s="19"/>
      <c r="AF39" s="20"/>
      <c r="AG39" s="34" t="s">
        <v>102</v>
      </c>
      <c r="AH39" s="87" t="s">
        <v>300</v>
      </c>
      <c r="AI39" s="87" t="s">
        <v>239</v>
      </c>
      <c r="AJ39" s="127">
        <v>45805</v>
      </c>
      <c r="AK39" s="128">
        <v>46022</v>
      </c>
      <c r="AL39" s="11"/>
      <c r="AM39" s="34" t="s">
        <v>23</v>
      </c>
      <c r="AN39" s="16"/>
      <c r="AO39" s="16"/>
      <c r="AP39" s="20"/>
      <c r="AQ39" s="16"/>
      <c r="AR39" s="16"/>
      <c r="AS39" s="16"/>
      <c r="AT39" s="16"/>
      <c r="AU39" s="16"/>
      <c r="AV39" s="16"/>
      <c r="AW39" s="32"/>
    </row>
    <row r="40" spans="2:49" s="12" customFormat="1" ht="167.25" customHeight="1">
      <c r="B40" s="11"/>
      <c r="C40" s="129" t="s">
        <v>237</v>
      </c>
      <c r="D40" s="161" t="s">
        <v>216</v>
      </c>
      <c r="E40" s="129" t="s">
        <v>299</v>
      </c>
      <c r="F40" s="161" t="s">
        <v>288</v>
      </c>
      <c r="G40" s="11"/>
      <c r="H40" s="138">
        <v>37</v>
      </c>
      <c r="I40" s="166" t="s">
        <v>89</v>
      </c>
      <c r="J40" s="161" t="s">
        <v>294</v>
      </c>
      <c r="K40" s="161" t="s">
        <v>295</v>
      </c>
      <c r="L40" s="161" t="s">
        <v>296</v>
      </c>
      <c r="M40" s="167" t="s">
        <v>314</v>
      </c>
      <c r="N40" s="168" t="s">
        <v>29</v>
      </c>
      <c r="O40" s="169" t="s">
        <v>297</v>
      </c>
      <c r="P40" s="24"/>
      <c r="Q40" s="26">
        <v>3</v>
      </c>
      <c r="R40" s="26">
        <v>3</v>
      </c>
      <c r="S40" s="170" t="s">
        <v>96</v>
      </c>
      <c r="T40" s="27" t="s">
        <v>82</v>
      </c>
      <c r="U40" s="140" t="s">
        <v>298</v>
      </c>
      <c r="V40" s="57" t="s">
        <v>98</v>
      </c>
      <c r="W40" s="172">
        <f t="shared" si="4"/>
        <v>0.4</v>
      </c>
      <c r="X40" s="21" t="s">
        <v>105</v>
      </c>
      <c r="Y40" s="173">
        <f t="shared" si="5"/>
        <v>3.6</v>
      </c>
      <c r="Z40" s="58" t="str">
        <f t="shared" si="6"/>
        <v>DÜŞÜK</v>
      </c>
      <c r="AA40" s="167"/>
      <c r="AB40" s="167"/>
      <c r="AC40" s="167"/>
      <c r="AD40" s="167"/>
      <c r="AE40" s="166"/>
      <c r="AF40" s="175"/>
      <c r="AG40" s="176" t="s">
        <v>102</v>
      </c>
      <c r="AH40" s="161" t="s">
        <v>301</v>
      </c>
      <c r="AI40" s="161" t="s">
        <v>239</v>
      </c>
      <c r="AJ40" s="177">
        <v>45805</v>
      </c>
      <c r="AK40" s="178">
        <v>46022</v>
      </c>
      <c r="AL40" s="11"/>
      <c r="AM40" s="34" t="s">
        <v>23</v>
      </c>
      <c r="AN40" s="16"/>
      <c r="AO40" s="16"/>
      <c r="AP40" s="20"/>
      <c r="AQ40" s="16"/>
      <c r="AR40" s="16"/>
      <c r="AS40" s="16"/>
      <c r="AT40" s="16"/>
      <c r="AU40" s="16"/>
      <c r="AV40" s="16"/>
      <c r="AW40" s="32"/>
    </row>
    <row r="41" spans="2:49" s="12" customFormat="1" ht="237.75" customHeight="1">
      <c r="B41" s="11"/>
      <c r="C41" s="165" t="s">
        <v>309</v>
      </c>
      <c r="D41" s="87" t="s">
        <v>308</v>
      </c>
      <c r="E41" s="165" t="s">
        <v>316</v>
      </c>
      <c r="F41" s="87" t="s">
        <v>303</v>
      </c>
      <c r="G41" s="11"/>
      <c r="H41" s="139">
        <v>38</v>
      </c>
      <c r="I41" s="101" t="s">
        <v>89</v>
      </c>
      <c r="J41" s="102" t="s">
        <v>304</v>
      </c>
      <c r="K41" s="102" t="s">
        <v>305</v>
      </c>
      <c r="L41" s="102" t="s">
        <v>306</v>
      </c>
      <c r="M41" s="100" t="s">
        <v>124</v>
      </c>
      <c r="N41" s="103" t="s">
        <v>29</v>
      </c>
      <c r="O41" s="104" t="s">
        <v>92</v>
      </c>
      <c r="P41" s="23"/>
      <c r="Q41" s="110">
        <v>3</v>
      </c>
      <c r="R41" s="110">
        <v>3</v>
      </c>
      <c r="S41" s="111" t="s">
        <v>96</v>
      </c>
      <c r="T41" s="27" t="s">
        <v>82</v>
      </c>
      <c r="U41" s="120" t="s">
        <v>307</v>
      </c>
      <c r="V41" s="113" t="s">
        <v>99</v>
      </c>
      <c r="W41" s="22">
        <f t="shared" si="4"/>
        <v>0.1</v>
      </c>
      <c r="X41" s="22" t="s">
        <v>105</v>
      </c>
      <c r="Y41" s="30">
        <f t="shared" si="5"/>
        <v>0.9</v>
      </c>
      <c r="Z41" s="58" t="str">
        <f t="shared" si="6"/>
        <v>ÇOK DÜŞÜK</v>
      </c>
      <c r="AA41" s="16"/>
      <c r="AB41" s="16"/>
      <c r="AC41" s="16"/>
      <c r="AD41" s="16"/>
      <c r="AE41" s="19"/>
      <c r="AF41" s="20"/>
      <c r="AG41" s="116" t="s">
        <v>101</v>
      </c>
      <c r="AH41" s="100"/>
      <c r="AI41" s="102" t="s">
        <v>310</v>
      </c>
      <c r="AJ41" s="16"/>
      <c r="AK41" s="32"/>
      <c r="AL41" s="11"/>
      <c r="AM41" s="34" t="s">
        <v>23</v>
      </c>
      <c r="AN41" s="16"/>
      <c r="AO41" s="16"/>
      <c r="AP41" s="20"/>
      <c r="AQ41" s="16"/>
      <c r="AR41" s="16"/>
      <c r="AS41" s="16"/>
      <c r="AT41" s="16"/>
      <c r="AU41" s="16"/>
      <c r="AV41" s="16"/>
      <c r="AW41" s="32"/>
    </row>
    <row r="42" spans="2:49" s="12" customFormat="1" ht="120" customHeight="1">
      <c r="B42" s="11"/>
      <c r="C42" s="129" t="s">
        <v>322</v>
      </c>
      <c r="D42" s="161" t="s">
        <v>308</v>
      </c>
      <c r="E42" s="129" t="s">
        <v>316</v>
      </c>
      <c r="F42" s="161" t="s">
        <v>303</v>
      </c>
      <c r="G42" s="11"/>
      <c r="H42" s="179">
        <v>39</v>
      </c>
      <c r="I42" s="180" t="s">
        <v>89</v>
      </c>
      <c r="J42" s="181" t="s">
        <v>311</v>
      </c>
      <c r="K42" s="119" t="s">
        <v>312</v>
      </c>
      <c r="L42" s="119" t="s">
        <v>313</v>
      </c>
      <c r="M42" s="181" t="s">
        <v>314</v>
      </c>
      <c r="N42" s="98" t="s">
        <v>29</v>
      </c>
      <c r="O42" s="99" t="s">
        <v>92</v>
      </c>
      <c r="P42" s="23"/>
      <c r="Q42" s="110">
        <v>4</v>
      </c>
      <c r="R42" s="110">
        <v>3</v>
      </c>
      <c r="S42" s="106" t="s">
        <v>225</v>
      </c>
      <c r="T42" s="28" t="s">
        <v>81</v>
      </c>
      <c r="U42" s="112" t="s">
        <v>315</v>
      </c>
      <c r="V42" s="108" t="s">
        <v>99</v>
      </c>
      <c r="W42" s="172">
        <f t="shared" si="4"/>
        <v>0.1</v>
      </c>
      <c r="X42" s="172" t="s">
        <v>9</v>
      </c>
      <c r="Y42" s="173">
        <f t="shared" si="5"/>
        <v>1.2000000000000002</v>
      </c>
      <c r="Z42" s="58" t="str">
        <f t="shared" si="6"/>
        <v>ÇOK DÜŞÜK</v>
      </c>
      <c r="AA42" s="167"/>
      <c r="AB42" s="167"/>
      <c r="AC42" s="167"/>
      <c r="AD42" s="167"/>
      <c r="AE42" s="166"/>
      <c r="AF42" s="175"/>
      <c r="AG42" s="182" t="s">
        <v>101</v>
      </c>
      <c r="AH42" s="181"/>
      <c r="AI42" s="119" t="s">
        <v>317</v>
      </c>
      <c r="AJ42" s="167"/>
      <c r="AK42" s="183"/>
      <c r="AL42" s="11"/>
      <c r="AM42" s="34" t="s">
        <v>23</v>
      </c>
      <c r="AN42" s="16"/>
      <c r="AO42" s="16"/>
      <c r="AP42" s="20"/>
      <c r="AQ42" s="16"/>
      <c r="AR42" s="16"/>
      <c r="AS42" s="16"/>
      <c r="AT42" s="16"/>
      <c r="AU42" s="16"/>
      <c r="AV42" s="16"/>
      <c r="AW42" s="32"/>
    </row>
    <row r="43" spans="2:49" s="12" customFormat="1" ht="227.25" customHeight="1">
      <c r="B43" s="11"/>
      <c r="C43" s="165" t="s">
        <v>322</v>
      </c>
      <c r="D43" s="87" t="s">
        <v>308</v>
      </c>
      <c r="E43" s="165" t="s">
        <v>302</v>
      </c>
      <c r="F43" s="87" t="s">
        <v>303</v>
      </c>
      <c r="G43" s="11"/>
      <c r="H43" s="136">
        <v>40</v>
      </c>
      <c r="I43" s="19" t="s">
        <v>89</v>
      </c>
      <c r="J43" s="87" t="s">
        <v>318</v>
      </c>
      <c r="K43" s="87" t="s">
        <v>319</v>
      </c>
      <c r="L43" s="87" t="s">
        <v>320</v>
      </c>
      <c r="M43" s="16" t="s">
        <v>314</v>
      </c>
      <c r="N43" s="17" t="s">
        <v>29</v>
      </c>
      <c r="O43" s="18" t="s">
        <v>92</v>
      </c>
      <c r="P43" s="24"/>
      <c r="Q43" s="26">
        <v>4</v>
      </c>
      <c r="R43" s="26">
        <v>2</v>
      </c>
      <c r="S43" s="28" t="s">
        <v>247</v>
      </c>
      <c r="T43" s="27" t="s">
        <v>82</v>
      </c>
      <c r="U43" s="84" t="s">
        <v>321</v>
      </c>
      <c r="V43" s="57" t="s">
        <v>99</v>
      </c>
      <c r="W43" s="22">
        <f t="shared" si="4"/>
        <v>0.1</v>
      </c>
      <c r="X43" s="22" t="s">
        <v>9</v>
      </c>
      <c r="Y43" s="30">
        <f t="shared" si="5"/>
        <v>0.8</v>
      </c>
      <c r="Z43" s="58" t="str">
        <f t="shared" si="6"/>
        <v>ÇOK DÜŞÜK</v>
      </c>
      <c r="AA43" s="16"/>
      <c r="AB43" s="16"/>
      <c r="AC43" s="16"/>
      <c r="AD43" s="16"/>
      <c r="AE43" s="19"/>
      <c r="AF43" s="20"/>
      <c r="AG43" s="184" t="s">
        <v>101</v>
      </c>
      <c r="AH43" s="100"/>
      <c r="AI43" s="102" t="s">
        <v>323</v>
      </c>
      <c r="AJ43" s="16"/>
      <c r="AK43" s="32"/>
      <c r="AL43" s="11"/>
      <c r="AM43" s="34" t="s">
        <v>23</v>
      </c>
      <c r="AN43" s="16"/>
      <c r="AO43" s="16"/>
      <c r="AP43" s="20"/>
      <c r="AQ43" s="16"/>
      <c r="AR43" s="16"/>
      <c r="AS43" s="16"/>
      <c r="AT43" s="16"/>
      <c r="AU43" s="16"/>
      <c r="AV43" s="16"/>
      <c r="AW43" s="32"/>
    </row>
    <row r="44" spans="2:49" s="12" customFormat="1" ht="145.5" customHeight="1">
      <c r="B44" s="11"/>
      <c r="C44" s="129" t="s">
        <v>309</v>
      </c>
      <c r="D44" s="97" t="s">
        <v>308</v>
      </c>
      <c r="E44" s="129" t="s">
        <v>339</v>
      </c>
      <c r="F44" s="97" t="s">
        <v>324</v>
      </c>
      <c r="G44" s="11"/>
      <c r="H44" s="137">
        <v>41</v>
      </c>
      <c r="I44" s="96" t="s">
        <v>89</v>
      </c>
      <c r="J44" s="94" t="s">
        <v>133</v>
      </c>
      <c r="K44" s="97" t="s">
        <v>325</v>
      </c>
      <c r="L44" s="97" t="s">
        <v>326</v>
      </c>
      <c r="M44" s="94" t="s">
        <v>314</v>
      </c>
      <c r="N44" s="98" t="s">
        <v>28</v>
      </c>
      <c r="O44" s="99" t="s">
        <v>92</v>
      </c>
      <c r="P44" s="23"/>
      <c r="Q44" s="105">
        <v>3</v>
      </c>
      <c r="R44" s="105">
        <v>2</v>
      </c>
      <c r="S44" s="106" t="s">
        <v>235</v>
      </c>
      <c r="T44" s="27" t="s">
        <v>82</v>
      </c>
      <c r="U44" s="112" t="s">
        <v>327</v>
      </c>
      <c r="V44" s="108" t="s">
        <v>99</v>
      </c>
      <c r="W44" s="109">
        <f>IF(V44="Yeterli",0.1,IF(V44="Zayıf",0.8, IF(V44="Kısmen Yeterli", 0.4, IF(V44="Yeterli Değil",1))))</f>
        <v>0.1</v>
      </c>
      <c r="X44" s="109" t="s">
        <v>105</v>
      </c>
      <c r="Y44" s="130">
        <f t="shared" si="5"/>
        <v>0.60000000000000009</v>
      </c>
      <c r="Z44" s="131" t="str">
        <f>IF(Y44&lt;3,"ÇOK DÜŞÜK",IF(Y44&lt;6,"DÜŞÜK",IF(Y44&lt;12,"ORTA",IF(Y44&lt;20," YÜKSEK",IF(Y44&lt;26,"ÇOK YÜKSEK")))))</f>
        <v>ÇOK DÜŞÜK</v>
      </c>
      <c r="AA44" s="94"/>
      <c r="AB44" s="94"/>
      <c r="AC44" s="94"/>
      <c r="AD44" s="94"/>
      <c r="AE44" s="96"/>
      <c r="AF44" s="11"/>
      <c r="AG44" s="33" t="s">
        <v>130</v>
      </c>
      <c r="AH44" s="94"/>
      <c r="AI44" s="94"/>
      <c r="AJ44" s="94"/>
      <c r="AK44" s="31"/>
      <c r="AL44" s="11"/>
      <c r="AM44" s="34" t="s">
        <v>23</v>
      </c>
      <c r="AN44" s="16"/>
      <c r="AO44" s="16"/>
      <c r="AP44" s="20"/>
      <c r="AQ44" s="16"/>
      <c r="AR44" s="16"/>
      <c r="AS44" s="16"/>
      <c r="AT44" s="16"/>
      <c r="AU44" s="16"/>
      <c r="AV44" s="16"/>
      <c r="AW44" s="32"/>
    </row>
    <row r="45" spans="2:49" s="12" customFormat="1" ht="108.75" customHeight="1">
      <c r="B45" s="11"/>
      <c r="C45" s="165" t="s">
        <v>309</v>
      </c>
      <c r="D45" s="102" t="s">
        <v>308</v>
      </c>
      <c r="E45" s="165" t="s">
        <v>339</v>
      </c>
      <c r="F45" s="102" t="s">
        <v>324</v>
      </c>
      <c r="G45" s="11"/>
      <c r="H45" s="139">
        <v>42</v>
      </c>
      <c r="I45" s="101" t="s">
        <v>89</v>
      </c>
      <c r="J45" s="100" t="s">
        <v>328</v>
      </c>
      <c r="K45" s="102" t="s">
        <v>329</v>
      </c>
      <c r="L45" s="102" t="s">
        <v>330</v>
      </c>
      <c r="M45" s="100" t="s">
        <v>314</v>
      </c>
      <c r="N45" s="103" t="s">
        <v>28</v>
      </c>
      <c r="O45" s="104" t="s">
        <v>92</v>
      </c>
      <c r="P45" s="23"/>
      <c r="Q45" s="110">
        <v>4</v>
      </c>
      <c r="R45" s="110">
        <v>4</v>
      </c>
      <c r="S45" s="111" t="s">
        <v>205</v>
      </c>
      <c r="T45" s="28" t="s">
        <v>81</v>
      </c>
      <c r="U45" s="120" t="s">
        <v>331</v>
      </c>
      <c r="V45" s="113" t="s">
        <v>99</v>
      </c>
      <c r="W45" s="114">
        <f t="shared" ref="W45:W46" si="7">IF(V45="Yeterli",0.1,IF(V45="Zayıf",0.8, IF(V45="Kısmen Yeterli", 0.4, IF(V45="Yeterli Değil",1))))</f>
        <v>0.1</v>
      </c>
      <c r="X45" s="114" t="s">
        <v>105</v>
      </c>
      <c r="Y45" s="132">
        <f t="shared" si="5"/>
        <v>1.6</v>
      </c>
      <c r="Z45" s="133" t="str">
        <f t="shared" ref="Z45:Z46" si="8">IF(Y45&lt;3,"ÇOK DÜŞÜK",IF(Y45&lt;6,"DÜŞÜK",IF(Y45&lt;12,"ORTA",IF(Y45&lt;20," YÜKSEK",IF(Y45&lt;26,"ÇOK YÜKSEK")))))</f>
        <v>ÇOK DÜŞÜK</v>
      </c>
      <c r="AA45" s="100"/>
      <c r="AB45" s="100"/>
      <c r="AC45" s="100"/>
      <c r="AD45" s="100"/>
      <c r="AE45" s="101"/>
      <c r="AF45" s="11"/>
      <c r="AG45" s="116" t="s">
        <v>130</v>
      </c>
      <c r="AH45" s="100"/>
      <c r="AI45" s="100"/>
      <c r="AJ45" s="100"/>
      <c r="AK45" s="32"/>
      <c r="AL45" s="11"/>
      <c r="AM45" s="34" t="s">
        <v>23</v>
      </c>
      <c r="AN45" s="16"/>
      <c r="AO45" s="16"/>
      <c r="AP45" s="20"/>
      <c r="AQ45" s="16"/>
      <c r="AR45" s="16"/>
      <c r="AS45" s="16"/>
      <c r="AT45" s="16"/>
      <c r="AU45" s="16"/>
      <c r="AV45" s="16"/>
      <c r="AW45" s="32"/>
    </row>
    <row r="46" spans="2:49" s="12" customFormat="1" ht="140.25" customHeight="1">
      <c r="B46" s="11"/>
      <c r="C46" s="129" t="s">
        <v>309</v>
      </c>
      <c r="D46" s="97" t="s">
        <v>308</v>
      </c>
      <c r="E46" s="129" t="s">
        <v>339</v>
      </c>
      <c r="F46" s="97" t="s">
        <v>324</v>
      </c>
      <c r="G46" s="11"/>
      <c r="H46" s="137">
        <v>43</v>
      </c>
      <c r="I46" s="96" t="s">
        <v>89</v>
      </c>
      <c r="J46" s="97" t="s">
        <v>332</v>
      </c>
      <c r="K46" s="97" t="s">
        <v>333</v>
      </c>
      <c r="L46" s="97" t="s">
        <v>334</v>
      </c>
      <c r="M46" s="94" t="s">
        <v>314</v>
      </c>
      <c r="N46" s="98" t="s">
        <v>28</v>
      </c>
      <c r="O46" s="99" t="s">
        <v>92</v>
      </c>
      <c r="P46" s="24"/>
      <c r="Q46" s="105">
        <v>3</v>
      </c>
      <c r="R46" s="105">
        <v>3</v>
      </c>
      <c r="S46" s="106" t="s">
        <v>96</v>
      </c>
      <c r="T46" s="27" t="s">
        <v>82</v>
      </c>
      <c r="U46" s="112" t="s">
        <v>335</v>
      </c>
      <c r="V46" s="108" t="s">
        <v>336</v>
      </c>
      <c r="W46" s="109">
        <f t="shared" si="7"/>
        <v>1</v>
      </c>
      <c r="X46" s="109" t="s">
        <v>105</v>
      </c>
      <c r="Y46" s="130">
        <f t="shared" si="5"/>
        <v>9</v>
      </c>
      <c r="Z46" s="131" t="str">
        <f t="shared" si="8"/>
        <v>ORTA</v>
      </c>
      <c r="AA46" s="94"/>
      <c r="AB46" s="94"/>
      <c r="AC46" s="94"/>
      <c r="AD46" s="94"/>
      <c r="AE46" s="96"/>
      <c r="AF46" s="20"/>
      <c r="AG46" s="95" t="s">
        <v>102</v>
      </c>
      <c r="AH46" s="97" t="s">
        <v>337</v>
      </c>
      <c r="AI46" s="117" t="s">
        <v>338</v>
      </c>
      <c r="AJ46" s="115">
        <v>45805</v>
      </c>
      <c r="AK46" s="92">
        <v>46022</v>
      </c>
      <c r="AL46" s="11"/>
      <c r="AM46" s="34" t="s">
        <v>23</v>
      </c>
      <c r="AN46" s="16"/>
      <c r="AO46" s="16"/>
      <c r="AP46" s="20"/>
      <c r="AQ46" s="16"/>
      <c r="AR46" s="16"/>
      <c r="AS46" s="16"/>
      <c r="AT46" s="16"/>
      <c r="AU46" s="16"/>
      <c r="AV46" s="16"/>
      <c r="AW46" s="32"/>
    </row>
    <row r="47" spans="2:49" s="12" customFormat="1" ht="297.75" customHeight="1">
      <c r="B47" s="11"/>
      <c r="C47" s="165" t="s">
        <v>309</v>
      </c>
      <c r="D47" s="87" t="s">
        <v>308</v>
      </c>
      <c r="E47" s="165" t="s">
        <v>358</v>
      </c>
      <c r="F47" s="87" t="s">
        <v>340</v>
      </c>
      <c r="G47" s="11"/>
      <c r="H47" s="136">
        <v>44</v>
      </c>
      <c r="I47" s="19" t="s">
        <v>89</v>
      </c>
      <c r="J47" s="87" t="s">
        <v>341</v>
      </c>
      <c r="K47" s="87" t="s">
        <v>342</v>
      </c>
      <c r="L47" s="87" t="s">
        <v>343</v>
      </c>
      <c r="M47" s="16" t="s">
        <v>314</v>
      </c>
      <c r="N47" s="17" t="s">
        <v>28</v>
      </c>
      <c r="O47" s="18" t="s">
        <v>92</v>
      </c>
      <c r="P47" s="24"/>
      <c r="Q47" s="26">
        <v>4</v>
      </c>
      <c r="R47" s="26">
        <v>4</v>
      </c>
      <c r="S47" s="28" t="s">
        <v>205</v>
      </c>
      <c r="T47" s="28" t="s">
        <v>81</v>
      </c>
      <c r="U47" s="84" t="s">
        <v>344</v>
      </c>
      <c r="V47" s="57" t="s">
        <v>99</v>
      </c>
      <c r="W47" s="22">
        <v>0.1</v>
      </c>
      <c r="X47" s="22" t="s">
        <v>105</v>
      </c>
      <c r="Y47" s="30">
        <v>1.6</v>
      </c>
      <c r="Z47" s="58" t="s">
        <v>84</v>
      </c>
      <c r="AA47" s="16"/>
      <c r="AB47" s="16"/>
      <c r="AC47" s="16"/>
      <c r="AD47" s="16"/>
      <c r="AE47" s="19"/>
      <c r="AF47" s="20"/>
      <c r="AG47" s="34" t="s">
        <v>101</v>
      </c>
      <c r="AH47" s="16"/>
      <c r="AI47" s="16" t="s">
        <v>345</v>
      </c>
      <c r="AJ47" s="16"/>
      <c r="AK47" s="32"/>
      <c r="AL47" s="11"/>
      <c r="AM47" s="34" t="s">
        <v>23</v>
      </c>
      <c r="AN47" s="16"/>
      <c r="AO47" s="16"/>
      <c r="AP47" s="20"/>
      <c r="AQ47" s="16"/>
      <c r="AR47" s="16"/>
      <c r="AS47" s="16"/>
      <c r="AT47" s="16"/>
      <c r="AU47" s="16"/>
      <c r="AV47" s="16"/>
      <c r="AW47" s="32"/>
    </row>
    <row r="48" spans="2:49" s="12" customFormat="1" ht="170.25" customHeight="1">
      <c r="B48" s="11"/>
      <c r="C48" s="129" t="s">
        <v>309</v>
      </c>
      <c r="D48" s="161" t="s">
        <v>308</v>
      </c>
      <c r="E48" s="129" t="s">
        <v>358</v>
      </c>
      <c r="F48" s="161" t="s">
        <v>340</v>
      </c>
      <c r="G48" s="11"/>
      <c r="H48" s="138">
        <v>45</v>
      </c>
      <c r="I48" s="166" t="s">
        <v>89</v>
      </c>
      <c r="J48" s="161" t="s">
        <v>346</v>
      </c>
      <c r="K48" s="161" t="s">
        <v>347</v>
      </c>
      <c r="L48" s="161" t="s">
        <v>348</v>
      </c>
      <c r="M48" s="167" t="s">
        <v>314</v>
      </c>
      <c r="N48" s="168" t="s">
        <v>28</v>
      </c>
      <c r="O48" s="169" t="s">
        <v>92</v>
      </c>
      <c r="P48" s="24"/>
      <c r="Q48" s="26">
        <v>3</v>
      </c>
      <c r="R48" s="26">
        <v>3</v>
      </c>
      <c r="S48" s="170" t="s">
        <v>96</v>
      </c>
      <c r="T48" s="27" t="s">
        <v>82</v>
      </c>
      <c r="U48" s="140" t="s">
        <v>349</v>
      </c>
      <c r="V48" s="171" t="s">
        <v>99</v>
      </c>
      <c r="W48" s="172">
        <v>0.1</v>
      </c>
      <c r="X48" s="172" t="s">
        <v>105</v>
      </c>
      <c r="Y48" s="173">
        <v>0.9</v>
      </c>
      <c r="Z48" s="58" t="s">
        <v>84</v>
      </c>
      <c r="AA48" s="167"/>
      <c r="AB48" s="167"/>
      <c r="AC48" s="167"/>
      <c r="AD48" s="167"/>
      <c r="AE48" s="166"/>
      <c r="AF48" s="175"/>
      <c r="AG48" s="176" t="s">
        <v>101</v>
      </c>
      <c r="AH48" s="167"/>
      <c r="AI48" s="167" t="s">
        <v>345</v>
      </c>
      <c r="AJ48" s="167"/>
      <c r="AK48" s="183"/>
      <c r="AL48" s="11"/>
      <c r="AM48" s="34" t="s">
        <v>23</v>
      </c>
      <c r="AN48" s="16"/>
      <c r="AO48" s="16"/>
      <c r="AP48" s="20"/>
      <c r="AQ48" s="16"/>
      <c r="AR48" s="16"/>
      <c r="AS48" s="16"/>
      <c r="AT48" s="16"/>
      <c r="AU48" s="16"/>
      <c r="AV48" s="16"/>
      <c r="AW48" s="32"/>
    </row>
    <row r="49" spans="2:49" s="12" customFormat="1" ht="190.5" customHeight="1">
      <c r="B49" s="11"/>
      <c r="C49" s="165" t="s">
        <v>309</v>
      </c>
      <c r="D49" s="87" t="s">
        <v>308</v>
      </c>
      <c r="E49" s="165" t="s">
        <v>358</v>
      </c>
      <c r="F49" s="87" t="s">
        <v>340</v>
      </c>
      <c r="G49" s="11"/>
      <c r="H49" s="136">
        <v>46</v>
      </c>
      <c r="I49" s="19" t="s">
        <v>89</v>
      </c>
      <c r="J49" s="87" t="s">
        <v>350</v>
      </c>
      <c r="K49" s="87" t="s">
        <v>351</v>
      </c>
      <c r="L49" s="87" t="s">
        <v>352</v>
      </c>
      <c r="M49" s="16" t="s">
        <v>314</v>
      </c>
      <c r="N49" s="17" t="s">
        <v>28</v>
      </c>
      <c r="O49" s="18" t="s">
        <v>92</v>
      </c>
      <c r="P49" s="24"/>
      <c r="Q49" s="26">
        <v>5</v>
      </c>
      <c r="R49" s="26">
        <v>2</v>
      </c>
      <c r="S49" s="28" t="s">
        <v>255</v>
      </c>
      <c r="T49" s="28" t="s">
        <v>82</v>
      </c>
      <c r="U49" s="84" t="s">
        <v>353</v>
      </c>
      <c r="V49" s="57" t="s">
        <v>99</v>
      </c>
      <c r="W49" s="22">
        <v>0.1</v>
      </c>
      <c r="X49" s="22" t="s">
        <v>10</v>
      </c>
      <c r="Y49" s="30">
        <v>1</v>
      </c>
      <c r="Z49" s="58" t="s">
        <v>84</v>
      </c>
      <c r="AA49" s="16"/>
      <c r="AB49" s="16"/>
      <c r="AC49" s="16"/>
      <c r="AD49" s="16"/>
      <c r="AE49" s="19"/>
      <c r="AF49" s="20"/>
      <c r="AG49" s="34" t="s">
        <v>101</v>
      </c>
      <c r="AH49" s="16"/>
      <c r="AI49" s="16" t="s">
        <v>345</v>
      </c>
      <c r="AJ49" s="16"/>
      <c r="AK49" s="32"/>
      <c r="AL49" s="11"/>
      <c r="AM49" s="34" t="s">
        <v>23</v>
      </c>
      <c r="AN49" s="16"/>
      <c r="AO49" s="16"/>
      <c r="AP49" s="20"/>
      <c r="AQ49" s="16"/>
      <c r="AR49" s="16"/>
      <c r="AS49" s="16"/>
      <c r="AT49" s="16"/>
      <c r="AU49" s="16"/>
      <c r="AV49" s="16"/>
      <c r="AW49" s="32"/>
    </row>
    <row r="50" spans="2:49" s="12" customFormat="1" ht="195" customHeight="1">
      <c r="B50" s="11"/>
      <c r="C50" s="129" t="s">
        <v>309</v>
      </c>
      <c r="D50" s="161" t="s">
        <v>308</v>
      </c>
      <c r="E50" s="129" t="s">
        <v>358</v>
      </c>
      <c r="F50" s="161" t="s">
        <v>340</v>
      </c>
      <c r="G50" s="11"/>
      <c r="H50" s="138">
        <v>47</v>
      </c>
      <c r="I50" s="166" t="s">
        <v>89</v>
      </c>
      <c r="J50" s="161" t="s">
        <v>354</v>
      </c>
      <c r="K50" s="161" t="s">
        <v>355</v>
      </c>
      <c r="L50" s="161" t="s">
        <v>356</v>
      </c>
      <c r="M50" s="167" t="s">
        <v>314</v>
      </c>
      <c r="N50" s="168" t="s">
        <v>28</v>
      </c>
      <c r="O50" s="169" t="s">
        <v>92</v>
      </c>
      <c r="P50" s="24"/>
      <c r="Q50" s="26">
        <v>5</v>
      </c>
      <c r="R50" s="26">
        <v>3</v>
      </c>
      <c r="S50" s="170" t="s">
        <v>114</v>
      </c>
      <c r="T50" s="28" t="s">
        <v>81</v>
      </c>
      <c r="U50" s="140" t="s">
        <v>357</v>
      </c>
      <c r="V50" s="171" t="s">
        <v>99</v>
      </c>
      <c r="W50" s="172">
        <v>0.1</v>
      </c>
      <c r="X50" s="172" t="s">
        <v>105</v>
      </c>
      <c r="Y50" s="173">
        <v>1.5</v>
      </c>
      <c r="Z50" s="58" t="s">
        <v>84</v>
      </c>
      <c r="AA50" s="167"/>
      <c r="AB50" s="167"/>
      <c r="AC50" s="167"/>
      <c r="AD50" s="167"/>
      <c r="AE50" s="166"/>
      <c r="AF50" s="20"/>
      <c r="AG50" s="176" t="s">
        <v>101</v>
      </c>
      <c r="AH50" s="167"/>
      <c r="AI50" s="167" t="s">
        <v>345</v>
      </c>
      <c r="AJ50" s="167"/>
      <c r="AK50" s="183"/>
      <c r="AL50" s="11"/>
      <c r="AM50" s="34" t="s">
        <v>23</v>
      </c>
      <c r="AN50" s="16"/>
      <c r="AO50" s="16"/>
      <c r="AP50" s="20"/>
      <c r="AQ50" s="16"/>
      <c r="AR50" s="16"/>
      <c r="AS50" s="16"/>
      <c r="AT50" s="16"/>
      <c r="AU50" s="16"/>
      <c r="AV50" s="16"/>
      <c r="AW50" s="32"/>
    </row>
    <row r="51" spans="2:49" s="12" customFormat="1" ht="115.5" customHeight="1">
      <c r="B51" s="11"/>
      <c r="C51" s="165" t="s">
        <v>309</v>
      </c>
      <c r="D51" s="87" t="s">
        <v>308</v>
      </c>
      <c r="E51" s="165" t="s">
        <v>374</v>
      </c>
      <c r="F51" s="134" t="s">
        <v>359</v>
      </c>
      <c r="G51" s="11"/>
      <c r="H51" s="136">
        <v>48</v>
      </c>
      <c r="I51" s="19" t="s">
        <v>89</v>
      </c>
      <c r="J51" s="87" t="s">
        <v>376</v>
      </c>
      <c r="K51" s="87" t="s">
        <v>360</v>
      </c>
      <c r="L51" s="87" t="s">
        <v>361</v>
      </c>
      <c r="M51" s="16" t="s">
        <v>314</v>
      </c>
      <c r="N51" s="17" t="s">
        <v>28</v>
      </c>
      <c r="O51" s="18" t="s">
        <v>92</v>
      </c>
      <c r="P51" s="24"/>
      <c r="Q51" s="26">
        <v>3</v>
      </c>
      <c r="R51" s="26">
        <v>3</v>
      </c>
      <c r="S51" s="28" t="s">
        <v>96</v>
      </c>
      <c r="T51" s="28" t="s">
        <v>82</v>
      </c>
      <c r="U51" s="84" t="s">
        <v>362</v>
      </c>
      <c r="V51" s="57" t="s">
        <v>98</v>
      </c>
      <c r="W51" s="22">
        <v>0.4</v>
      </c>
      <c r="X51" s="22" t="s">
        <v>105</v>
      </c>
      <c r="Y51" s="30">
        <v>3.6</v>
      </c>
      <c r="Z51" s="58" t="s">
        <v>83</v>
      </c>
      <c r="AA51" s="16"/>
      <c r="AB51" s="16"/>
      <c r="AC51" s="16"/>
      <c r="AD51" s="16"/>
      <c r="AE51" s="19"/>
      <c r="AF51" s="20"/>
      <c r="AG51" s="34" t="s">
        <v>101</v>
      </c>
      <c r="AH51" s="16" t="s">
        <v>194</v>
      </c>
      <c r="AI51" s="16" t="s">
        <v>197</v>
      </c>
      <c r="AJ51" s="16"/>
      <c r="AK51" s="32"/>
      <c r="AL51" s="11"/>
      <c r="AM51" s="34" t="s">
        <v>23</v>
      </c>
      <c r="AN51" s="16"/>
      <c r="AO51" s="16"/>
      <c r="AP51" s="20"/>
      <c r="AQ51" s="16"/>
      <c r="AR51" s="16"/>
      <c r="AS51" s="16"/>
      <c r="AT51" s="16"/>
      <c r="AU51" s="16"/>
      <c r="AV51" s="16"/>
      <c r="AW51" s="32"/>
    </row>
    <row r="52" spans="2:49" s="12" customFormat="1" ht="117" customHeight="1">
      <c r="B52" s="11"/>
      <c r="C52" s="129" t="s">
        <v>309</v>
      </c>
      <c r="D52" s="161" t="s">
        <v>308</v>
      </c>
      <c r="E52" s="129" t="s">
        <v>374</v>
      </c>
      <c r="F52" s="185" t="s">
        <v>359</v>
      </c>
      <c r="G52" s="11"/>
      <c r="H52" s="138">
        <v>49</v>
      </c>
      <c r="I52" s="166" t="s">
        <v>89</v>
      </c>
      <c r="J52" s="161" t="s">
        <v>376</v>
      </c>
      <c r="K52" s="161" t="s">
        <v>363</v>
      </c>
      <c r="L52" s="161" t="s">
        <v>364</v>
      </c>
      <c r="M52" s="167" t="s">
        <v>314</v>
      </c>
      <c r="N52" s="168" t="s">
        <v>28</v>
      </c>
      <c r="O52" s="169" t="s">
        <v>92</v>
      </c>
      <c r="P52" s="24"/>
      <c r="Q52" s="26">
        <v>3</v>
      </c>
      <c r="R52" s="26">
        <v>3</v>
      </c>
      <c r="S52" s="170" t="s">
        <v>96</v>
      </c>
      <c r="T52" s="28" t="s">
        <v>82</v>
      </c>
      <c r="U52" s="140" t="s">
        <v>365</v>
      </c>
      <c r="V52" s="57" t="s">
        <v>98</v>
      </c>
      <c r="W52" s="172">
        <v>0.4</v>
      </c>
      <c r="X52" s="172" t="s">
        <v>105</v>
      </c>
      <c r="Y52" s="173">
        <v>3.6</v>
      </c>
      <c r="Z52" s="58" t="s">
        <v>83</v>
      </c>
      <c r="AA52" s="167"/>
      <c r="AB52" s="167"/>
      <c r="AC52" s="167"/>
      <c r="AD52" s="167"/>
      <c r="AE52" s="166"/>
      <c r="AF52" s="20"/>
      <c r="AG52" s="176" t="s">
        <v>101</v>
      </c>
      <c r="AH52" s="161" t="s">
        <v>366</v>
      </c>
      <c r="AI52" s="167" t="s">
        <v>197</v>
      </c>
      <c r="AJ52" s="167"/>
      <c r="AK52" s="183"/>
      <c r="AL52" s="11"/>
      <c r="AM52" s="34" t="s">
        <v>23</v>
      </c>
      <c r="AN52" s="16"/>
      <c r="AO52" s="16"/>
      <c r="AP52" s="20"/>
      <c r="AQ52" s="16"/>
      <c r="AR52" s="16"/>
      <c r="AS52" s="16"/>
      <c r="AT52" s="16"/>
      <c r="AU52" s="16"/>
      <c r="AV52" s="16"/>
      <c r="AW52" s="32"/>
    </row>
    <row r="53" spans="2:49" s="12" customFormat="1" ht="93.75" customHeight="1">
      <c r="B53" s="11"/>
      <c r="C53" s="165" t="s">
        <v>309</v>
      </c>
      <c r="D53" s="87" t="s">
        <v>308</v>
      </c>
      <c r="E53" s="165" t="s">
        <v>374</v>
      </c>
      <c r="F53" s="134" t="s">
        <v>359</v>
      </c>
      <c r="G53" s="11"/>
      <c r="H53" s="136">
        <v>50</v>
      </c>
      <c r="I53" s="19" t="s">
        <v>89</v>
      </c>
      <c r="J53" s="87" t="s">
        <v>376</v>
      </c>
      <c r="K53" s="87" t="s">
        <v>367</v>
      </c>
      <c r="L53" s="87" t="s">
        <v>364</v>
      </c>
      <c r="M53" s="16" t="s">
        <v>314</v>
      </c>
      <c r="N53" s="17" t="s">
        <v>28</v>
      </c>
      <c r="O53" s="18" t="s">
        <v>92</v>
      </c>
      <c r="P53" s="24"/>
      <c r="Q53" s="26">
        <v>3</v>
      </c>
      <c r="R53" s="26">
        <v>3</v>
      </c>
      <c r="S53" s="28" t="s">
        <v>96</v>
      </c>
      <c r="T53" s="28" t="s">
        <v>82</v>
      </c>
      <c r="U53" s="84" t="s">
        <v>365</v>
      </c>
      <c r="V53" s="57" t="s">
        <v>98</v>
      </c>
      <c r="W53" s="22">
        <v>0.4</v>
      </c>
      <c r="X53" s="22" t="s">
        <v>105</v>
      </c>
      <c r="Y53" s="30">
        <v>3.6</v>
      </c>
      <c r="Z53" s="58" t="s">
        <v>83</v>
      </c>
      <c r="AA53" s="16"/>
      <c r="AB53" s="16"/>
      <c r="AC53" s="16"/>
      <c r="AD53" s="16"/>
      <c r="AE53" s="19"/>
      <c r="AF53" s="20"/>
      <c r="AG53" s="34" t="s">
        <v>101</v>
      </c>
      <c r="AH53" s="16"/>
      <c r="AI53" s="16" t="s">
        <v>197</v>
      </c>
      <c r="AJ53" s="16"/>
      <c r="AK53" s="32"/>
      <c r="AL53" s="11"/>
      <c r="AM53" s="34" t="s">
        <v>23</v>
      </c>
      <c r="AN53" s="16"/>
      <c r="AO53" s="16"/>
      <c r="AP53" s="20"/>
      <c r="AQ53" s="16"/>
      <c r="AR53" s="16"/>
      <c r="AS53" s="16"/>
      <c r="AT53" s="16"/>
      <c r="AU53" s="16"/>
      <c r="AV53" s="16"/>
      <c r="AW53" s="32"/>
    </row>
    <row r="54" spans="2:49" s="12" customFormat="1" ht="87.75" customHeight="1">
      <c r="B54" s="11"/>
      <c r="C54" s="129" t="s">
        <v>309</v>
      </c>
      <c r="D54" s="161" t="s">
        <v>308</v>
      </c>
      <c r="E54" s="129" t="s">
        <v>374</v>
      </c>
      <c r="F54" s="185" t="s">
        <v>359</v>
      </c>
      <c r="G54" s="11"/>
      <c r="H54" s="138">
        <v>51</v>
      </c>
      <c r="I54" s="166" t="s">
        <v>89</v>
      </c>
      <c r="J54" s="161" t="s">
        <v>376</v>
      </c>
      <c r="K54" s="161" t="s">
        <v>368</v>
      </c>
      <c r="L54" s="161" t="s">
        <v>369</v>
      </c>
      <c r="M54" s="167" t="s">
        <v>314</v>
      </c>
      <c r="N54" s="168" t="s">
        <v>28</v>
      </c>
      <c r="O54" s="169" t="s">
        <v>92</v>
      </c>
      <c r="P54" s="24"/>
      <c r="Q54" s="26">
        <v>3</v>
      </c>
      <c r="R54" s="26">
        <v>3</v>
      </c>
      <c r="S54" s="170" t="s">
        <v>96</v>
      </c>
      <c r="T54" s="28" t="s">
        <v>82</v>
      </c>
      <c r="U54" s="140" t="s">
        <v>370</v>
      </c>
      <c r="V54" s="57" t="s">
        <v>98</v>
      </c>
      <c r="W54" s="172">
        <v>0.4</v>
      </c>
      <c r="X54" s="172" t="s">
        <v>105</v>
      </c>
      <c r="Y54" s="173">
        <v>3.6</v>
      </c>
      <c r="Z54" s="58" t="s">
        <v>83</v>
      </c>
      <c r="AA54" s="167"/>
      <c r="AB54" s="167"/>
      <c r="AC54" s="167"/>
      <c r="AD54" s="167"/>
      <c r="AE54" s="166"/>
      <c r="AF54" s="20"/>
      <c r="AG54" s="176" t="s">
        <v>101</v>
      </c>
      <c r="AH54" s="167"/>
      <c r="AI54" s="167" t="s">
        <v>197</v>
      </c>
      <c r="AJ54" s="167"/>
      <c r="AK54" s="183"/>
      <c r="AL54" s="11"/>
      <c r="AM54" s="34" t="s">
        <v>23</v>
      </c>
      <c r="AN54" s="16"/>
      <c r="AO54" s="16"/>
      <c r="AP54" s="20"/>
      <c r="AQ54" s="16"/>
      <c r="AR54" s="16"/>
      <c r="AS54" s="16"/>
      <c r="AT54" s="16"/>
      <c r="AU54" s="16"/>
      <c r="AV54" s="16"/>
      <c r="AW54" s="32"/>
    </row>
    <row r="55" spans="2:49" s="12" customFormat="1" ht="107.25" customHeight="1">
      <c r="B55" s="11"/>
      <c r="C55" s="165" t="s">
        <v>309</v>
      </c>
      <c r="D55" s="87" t="s">
        <v>308</v>
      </c>
      <c r="E55" s="165" t="s">
        <v>374</v>
      </c>
      <c r="F55" s="134" t="s">
        <v>359</v>
      </c>
      <c r="G55" s="11"/>
      <c r="H55" s="136">
        <v>52</v>
      </c>
      <c r="I55" s="19" t="s">
        <v>89</v>
      </c>
      <c r="J55" s="87" t="s">
        <v>375</v>
      </c>
      <c r="K55" s="87" t="s">
        <v>371</v>
      </c>
      <c r="L55" s="87" t="s">
        <v>372</v>
      </c>
      <c r="M55" s="16" t="s">
        <v>314</v>
      </c>
      <c r="N55" s="17" t="s">
        <v>28</v>
      </c>
      <c r="O55" s="18" t="s">
        <v>92</v>
      </c>
      <c r="P55" s="24"/>
      <c r="Q55" s="26">
        <v>3</v>
      </c>
      <c r="R55" s="26">
        <v>3</v>
      </c>
      <c r="S55" s="28" t="s">
        <v>96</v>
      </c>
      <c r="T55" s="28" t="s">
        <v>82</v>
      </c>
      <c r="U55" s="84" t="s">
        <v>373</v>
      </c>
      <c r="V55" s="57" t="s">
        <v>98</v>
      </c>
      <c r="W55" s="22">
        <v>0.4</v>
      </c>
      <c r="X55" s="22" t="s">
        <v>105</v>
      </c>
      <c r="Y55" s="30">
        <v>3.6</v>
      </c>
      <c r="Z55" s="58" t="s">
        <v>83</v>
      </c>
      <c r="AA55" s="16"/>
      <c r="AB55" s="16"/>
      <c r="AC55" s="16"/>
      <c r="AD55" s="16"/>
      <c r="AE55" s="19"/>
      <c r="AF55" s="20"/>
      <c r="AG55" s="34" t="s">
        <v>101</v>
      </c>
      <c r="AH55" s="16"/>
      <c r="AI55" s="16" t="s">
        <v>197</v>
      </c>
      <c r="AJ55" s="16"/>
      <c r="AK55" s="32"/>
      <c r="AL55" s="11"/>
      <c r="AM55" s="34" t="s">
        <v>23</v>
      </c>
      <c r="AN55" s="16"/>
      <c r="AO55" s="16"/>
      <c r="AP55" s="20"/>
      <c r="AQ55" s="16"/>
      <c r="AR55" s="16"/>
      <c r="AS55" s="16"/>
      <c r="AT55" s="16"/>
      <c r="AU55" s="16"/>
      <c r="AV55" s="16"/>
      <c r="AW55" s="32"/>
    </row>
    <row r="56" spans="2:49" s="12" customFormat="1" ht="104.25" customHeight="1">
      <c r="B56" s="11"/>
      <c r="C56" s="129" t="s">
        <v>309</v>
      </c>
      <c r="D56" s="86" t="s">
        <v>308</v>
      </c>
      <c r="E56" s="129" t="s">
        <v>397</v>
      </c>
      <c r="F56" s="86" t="s">
        <v>377</v>
      </c>
      <c r="G56" s="11"/>
      <c r="H56" s="135">
        <v>53</v>
      </c>
      <c r="I56" s="15" t="s">
        <v>89</v>
      </c>
      <c r="J56" s="12" t="s">
        <v>94</v>
      </c>
      <c r="K56" s="86" t="s">
        <v>378</v>
      </c>
      <c r="L56" s="86" t="s">
        <v>379</v>
      </c>
      <c r="M56" s="12" t="s">
        <v>314</v>
      </c>
      <c r="N56" s="13" t="s">
        <v>28</v>
      </c>
      <c r="O56" s="14" t="s">
        <v>92</v>
      </c>
      <c r="P56" s="23"/>
      <c r="Q56" s="25">
        <v>3</v>
      </c>
      <c r="R56" s="25">
        <v>3</v>
      </c>
      <c r="S56" s="27" t="s">
        <v>96</v>
      </c>
      <c r="T56" s="28" t="s">
        <v>82</v>
      </c>
      <c r="U56" s="59" t="s">
        <v>380</v>
      </c>
      <c r="V56" s="55" t="s">
        <v>98</v>
      </c>
      <c r="W56" s="21">
        <f>IF(V56="Yeterli",0.1,IF(V56="Zayıf",0.8, IF(V56="Kısmen Yeterli", 0.4, IF(V56="Yeterli Değil",1))))</f>
        <v>0.4</v>
      </c>
      <c r="X56" s="21"/>
      <c r="Y56" s="29">
        <f t="shared" ref="Y56:Y59" si="9">S56*W56</f>
        <v>3.6</v>
      </c>
      <c r="Z56" s="56" t="str">
        <f>IF(Y56&lt;3,"ÇOK DÜŞÜK",IF(Y56&lt;6,"DÜŞÜK",IF(Y56&lt;12,"ORTA",IF(Y56&lt;20," YÜKSEK",IF(Y56&lt;26,"ÇOK YÜKSEK")))))</f>
        <v>DÜŞÜK</v>
      </c>
      <c r="AE56" s="15"/>
      <c r="AF56" s="11"/>
      <c r="AG56" s="33" t="s">
        <v>101</v>
      </c>
      <c r="AK56" s="31"/>
      <c r="AL56" s="11"/>
      <c r="AM56" s="34" t="s">
        <v>23</v>
      </c>
      <c r="AN56" s="16"/>
      <c r="AO56" s="16"/>
      <c r="AP56" s="20"/>
      <c r="AQ56" s="16"/>
      <c r="AR56" s="16"/>
      <c r="AS56" s="16"/>
      <c r="AT56" s="16"/>
      <c r="AU56" s="16"/>
      <c r="AV56" s="16"/>
      <c r="AW56" s="32"/>
    </row>
    <row r="57" spans="2:49" s="12" customFormat="1" ht="122.25" customHeight="1">
      <c r="B57" s="11"/>
      <c r="C57" s="165" t="s">
        <v>309</v>
      </c>
      <c r="D57" s="87" t="s">
        <v>308</v>
      </c>
      <c r="E57" s="165" t="s">
        <v>397</v>
      </c>
      <c r="F57" s="87" t="s">
        <v>377</v>
      </c>
      <c r="G57" s="11"/>
      <c r="H57" s="136">
        <v>54</v>
      </c>
      <c r="I57" s="19" t="s">
        <v>89</v>
      </c>
      <c r="J57" s="16" t="s">
        <v>94</v>
      </c>
      <c r="K57" s="89" t="s">
        <v>381</v>
      </c>
      <c r="L57" s="87" t="s">
        <v>382</v>
      </c>
      <c r="M57" s="16" t="s">
        <v>314</v>
      </c>
      <c r="N57" s="17" t="s">
        <v>28</v>
      </c>
      <c r="O57" s="18" t="s">
        <v>92</v>
      </c>
      <c r="P57" s="23"/>
      <c r="Q57" s="26">
        <v>4</v>
      </c>
      <c r="R57" s="26">
        <v>3</v>
      </c>
      <c r="S57" s="28" t="s">
        <v>225</v>
      </c>
      <c r="T57" s="28" t="s">
        <v>81</v>
      </c>
      <c r="U57" s="84" t="s">
        <v>383</v>
      </c>
      <c r="V57" s="57" t="s">
        <v>336</v>
      </c>
      <c r="W57" s="22">
        <f t="shared" ref="W57:W59" si="10">IF(V57="Yeterli",0.1,IF(V57="Zayıf",0.8, IF(V57="Kısmen Yeterli", 0.4, IF(V57="Yeterli Değil",1))))</f>
        <v>1</v>
      </c>
      <c r="X57" s="22"/>
      <c r="Y57" s="30">
        <f t="shared" si="9"/>
        <v>12</v>
      </c>
      <c r="Z57" s="58" t="str">
        <f t="shared" ref="Z57:Z59" si="11">IF(Y57&lt;3,"ÇOK DÜŞÜK",IF(Y57&lt;6,"DÜŞÜK",IF(Y57&lt;12,"ORTA",IF(Y57&lt;20," YÜKSEK",IF(Y57&lt;26,"ÇOK YÜKSEK")))))</f>
        <v xml:space="preserve"> YÜKSEK</v>
      </c>
      <c r="AA57" s="87" t="s">
        <v>384</v>
      </c>
      <c r="AB57" s="16" t="s">
        <v>385</v>
      </c>
      <c r="AC57" s="87" t="s">
        <v>386</v>
      </c>
      <c r="AD57" s="19" t="s">
        <v>387</v>
      </c>
      <c r="AE57" s="87" t="s">
        <v>388</v>
      </c>
      <c r="AF57" s="11"/>
      <c r="AG57" s="34" t="s">
        <v>102</v>
      </c>
      <c r="AH57" s="87" t="s">
        <v>389</v>
      </c>
      <c r="AI57" s="16" t="s">
        <v>385</v>
      </c>
      <c r="AJ57" s="127">
        <v>45805</v>
      </c>
      <c r="AK57" s="128">
        <v>46022</v>
      </c>
      <c r="AL57" s="11"/>
      <c r="AM57" s="34" t="s">
        <v>23</v>
      </c>
      <c r="AN57" s="16"/>
      <c r="AO57" s="16"/>
      <c r="AP57" s="20"/>
      <c r="AQ57" s="16"/>
      <c r="AR57" s="16"/>
      <c r="AS57" s="16"/>
      <c r="AT57" s="16"/>
      <c r="AU57" s="16"/>
      <c r="AV57" s="16"/>
      <c r="AW57" s="32"/>
    </row>
    <row r="58" spans="2:49" s="12" customFormat="1" ht="143.25" customHeight="1">
      <c r="B58" s="11"/>
      <c r="C58" s="129" t="s">
        <v>309</v>
      </c>
      <c r="D58" s="86" t="s">
        <v>308</v>
      </c>
      <c r="E58" s="129" t="s">
        <v>397</v>
      </c>
      <c r="F58" s="86" t="s">
        <v>377</v>
      </c>
      <c r="G58" s="11"/>
      <c r="H58" s="135">
        <v>55</v>
      </c>
      <c r="I58" s="15" t="s">
        <v>89</v>
      </c>
      <c r="J58" s="12" t="s">
        <v>390</v>
      </c>
      <c r="K58" s="121" t="s">
        <v>391</v>
      </c>
      <c r="L58" s="86" t="s">
        <v>392</v>
      </c>
      <c r="M58" s="12" t="s">
        <v>314</v>
      </c>
      <c r="N58" s="13" t="s">
        <v>28</v>
      </c>
      <c r="O58" s="169" t="s">
        <v>92</v>
      </c>
      <c r="P58" s="24"/>
      <c r="Q58" s="25">
        <v>4</v>
      </c>
      <c r="R58" s="25">
        <v>2</v>
      </c>
      <c r="S58" s="27" t="s">
        <v>247</v>
      </c>
      <c r="T58" s="28" t="s">
        <v>82</v>
      </c>
      <c r="U58" s="59" t="s">
        <v>393</v>
      </c>
      <c r="V58" s="55" t="s">
        <v>99</v>
      </c>
      <c r="W58" s="21">
        <f t="shared" si="10"/>
        <v>0.1</v>
      </c>
      <c r="X58" s="21"/>
      <c r="Y58" s="29">
        <f t="shared" si="9"/>
        <v>0.8</v>
      </c>
      <c r="Z58" s="56" t="str">
        <f t="shared" si="11"/>
        <v>ÇOK DÜŞÜK</v>
      </c>
      <c r="AE58" s="15"/>
      <c r="AF58" s="20"/>
      <c r="AG58" s="35" t="s">
        <v>101</v>
      </c>
      <c r="AK58" s="31"/>
      <c r="AL58" s="11"/>
      <c r="AM58" s="34" t="s">
        <v>23</v>
      </c>
      <c r="AN58" s="16"/>
      <c r="AO58" s="16"/>
      <c r="AP58" s="20"/>
      <c r="AQ58" s="16"/>
      <c r="AR58" s="16"/>
      <c r="AS58" s="16"/>
      <c r="AT58" s="16"/>
      <c r="AU58" s="16"/>
      <c r="AV58" s="16"/>
      <c r="AW58" s="32"/>
    </row>
    <row r="59" spans="2:49" s="12" customFormat="1" ht="138.75" customHeight="1">
      <c r="B59" s="11"/>
      <c r="C59" s="165" t="s">
        <v>309</v>
      </c>
      <c r="D59" s="87" t="s">
        <v>308</v>
      </c>
      <c r="E59" s="165" t="s">
        <v>397</v>
      </c>
      <c r="F59" s="87" t="s">
        <v>377</v>
      </c>
      <c r="G59" s="11"/>
      <c r="H59" s="136">
        <v>56</v>
      </c>
      <c r="I59" s="19" t="s">
        <v>89</v>
      </c>
      <c r="J59" s="16" t="s">
        <v>94</v>
      </c>
      <c r="K59" s="87" t="s">
        <v>394</v>
      </c>
      <c r="L59" s="87" t="s">
        <v>395</v>
      </c>
      <c r="M59" s="16"/>
      <c r="N59" s="17" t="s">
        <v>28</v>
      </c>
      <c r="O59" s="18" t="s">
        <v>92</v>
      </c>
      <c r="P59" s="24"/>
      <c r="Q59" s="26">
        <v>3</v>
      </c>
      <c r="R59" s="26">
        <v>3</v>
      </c>
      <c r="S59" s="28" t="s">
        <v>96</v>
      </c>
      <c r="T59" s="28" t="s">
        <v>82</v>
      </c>
      <c r="U59" s="84" t="s">
        <v>396</v>
      </c>
      <c r="V59" s="57" t="s">
        <v>98</v>
      </c>
      <c r="W59" s="22">
        <f t="shared" si="10"/>
        <v>0.4</v>
      </c>
      <c r="X59" s="22"/>
      <c r="Y59" s="30">
        <f t="shared" si="9"/>
        <v>3.6</v>
      </c>
      <c r="Z59" s="58" t="str">
        <f t="shared" si="11"/>
        <v>DÜŞÜK</v>
      </c>
      <c r="AA59" s="16"/>
      <c r="AB59" s="16"/>
      <c r="AC59" s="16"/>
      <c r="AD59" s="16"/>
      <c r="AE59" s="19"/>
      <c r="AF59" s="20"/>
      <c r="AG59" s="34" t="s">
        <v>101</v>
      </c>
      <c r="AH59" s="16"/>
      <c r="AI59" s="16"/>
      <c r="AJ59" s="16"/>
      <c r="AK59" s="32"/>
      <c r="AL59" s="11"/>
      <c r="AM59" s="34" t="s">
        <v>23</v>
      </c>
      <c r="AN59" s="16"/>
      <c r="AO59" s="16"/>
      <c r="AP59" s="20"/>
      <c r="AQ59" s="16"/>
      <c r="AR59" s="16"/>
      <c r="AS59" s="16"/>
      <c r="AT59" s="16"/>
      <c r="AU59" s="16"/>
      <c r="AV59" s="16"/>
      <c r="AW59" s="32"/>
    </row>
    <row r="60" spans="2:49" s="12" customFormat="1" ht="117.75" customHeight="1">
      <c r="B60" s="11"/>
      <c r="C60" s="129" t="s">
        <v>309</v>
      </c>
      <c r="D60" s="161" t="s">
        <v>308</v>
      </c>
      <c r="E60" s="129" t="s">
        <v>398</v>
      </c>
      <c r="F60" s="161" t="s">
        <v>399</v>
      </c>
      <c r="G60" s="11"/>
      <c r="H60" s="138">
        <v>57</v>
      </c>
      <c r="I60" s="166" t="s">
        <v>89</v>
      </c>
      <c r="J60" s="167" t="s">
        <v>442</v>
      </c>
      <c r="K60" s="161" t="s">
        <v>443</v>
      </c>
      <c r="L60" s="161" t="s">
        <v>444</v>
      </c>
      <c r="M60" s="167" t="s">
        <v>314</v>
      </c>
      <c r="N60" s="168" t="s">
        <v>28</v>
      </c>
      <c r="O60" s="169" t="s">
        <v>92</v>
      </c>
      <c r="P60" s="24"/>
      <c r="Q60" s="26" t="s">
        <v>278</v>
      </c>
      <c r="R60" s="26" t="s">
        <v>445</v>
      </c>
      <c r="S60" s="170">
        <v>12</v>
      </c>
      <c r="T60" s="28" t="s">
        <v>29</v>
      </c>
      <c r="U60" s="140" t="s">
        <v>446</v>
      </c>
      <c r="V60" s="171" t="s">
        <v>99</v>
      </c>
      <c r="W60" s="172">
        <f t="shared" si="4"/>
        <v>0.1</v>
      </c>
      <c r="X60" s="172"/>
      <c r="Y60" s="173">
        <f t="shared" si="5"/>
        <v>1.2000000000000002</v>
      </c>
      <c r="Z60" s="58" t="str">
        <f t="shared" si="6"/>
        <v>ÇOK DÜŞÜK</v>
      </c>
      <c r="AA60" s="167"/>
      <c r="AB60" s="167"/>
      <c r="AC60" s="167"/>
      <c r="AD60" s="167"/>
      <c r="AE60" s="166"/>
      <c r="AF60" s="175"/>
      <c r="AG60" s="186" t="s">
        <v>130</v>
      </c>
      <c r="AH60" s="181"/>
      <c r="AI60" s="181" t="s">
        <v>451</v>
      </c>
      <c r="AJ60" s="167"/>
      <c r="AK60" s="183"/>
      <c r="AL60" s="11"/>
      <c r="AM60" s="34" t="s">
        <v>23</v>
      </c>
      <c r="AN60" s="16"/>
      <c r="AO60" s="16"/>
      <c r="AP60" s="20"/>
      <c r="AQ60" s="16"/>
      <c r="AR60" s="16"/>
      <c r="AS60" s="16"/>
      <c r="AT60" s="16"/>
      <c r="AU60" s="16"/>
      <c r="AV60" s="16"/>
      <c r="AW60" s="32"/>
    </row>
    <row r="61" spans="2:49" s="12" customFormat="1" ht="269.25" customHeight="1">
      <c r="B61" s="11"/>
      <c r="C61" s="165" t="s">
        <v>309</v>
      </c>
      <c r="D61" s="87" t="s">
        <v>308</v>
      </c>
      <c r="E61" s="165" t="s">
        <v>398</v>
      </c>
      <c r="F61" s="87" t="s">
        <v>399</v>
      </c>
      <c r="G61" s="11"/>
      <c r="H61" s="136">
        <v>58</v>
      </c>
      <c r="I61" s="19" t="s">
        <v>89</v>
      </c>
      <c r="J61" s="16" t="s">
        <v>447</v>
      </c>
      <c r="K61" s="87" t="s">
        <v>448</v>
      </c>
      <c r="L61" s="87" t="s">
        <v>449</v>
      </c>
      <c r="M61" s="16" t="s">
        <v>314</v>
      </c>
      <c r="N61" s="17" t="s">
        <v>28</v>
      </c>
      <c r="O61" s="18" t="s">
        <v>92</v>
      </c>
      <c r="P61" s="24"/>
      <c r="Q61" s="26">
        <v>3</v>
      </c>
      <c r="R61" s="26">
        <v>3</v>
      </c>
      <c r="S61" s="28">
        <v>9</v>
      </c>
      <c r="T61" s="28" t="s">
        <v>28</v>
      </c>
      <c r="U61" s="84" t="s">
        <v>450</v>
      </c>
      <c r="V61" s="57" t="s">
        <v>99</v>
      </c>
      <c r="W61" s="22">
        <f t="shared" si="4"/>
        <v>0.1</v>
      </c>
      <c r="X61" s="22"/>
      <c r="Y61" s="30">
        <f t="shared" si="5"/>
        <v>0.9</v>
      </c>
      <c r="Z61" s="58" t="str">
        <f t="shared" si="6"/>
        <v>ÇOK DÜŞÜK</v>
      </c>
      <c r="AA61" s="16"/>
      <c r="AB61" s="16"/>
      <c r="AC61" s="16"/>
      <c r="AD61" s="16"/>
      <c r="AE61" s="19"/>
      <c r="AF61" s="124"/>
      <c r="AG61" s="116" t="s">
        <v>130</v>
      </c>
      <c r="AH61" s="100"/>
      <c r="AI61" s="100" t="s">
        <v>451</v>
      </c>
      <c r="AJ61" s="16"/>
      <c r="AK61" s="32"/>
      <c r="AL61" s="11"/>
      <c r="AM61" s="34" t="s">
        <v>23</v>
      </c>
      <c r="AN61" s="16"/>
      <c r="AO61" s="16"/>
      <c r="AP61" s="20"/>
      <c r="AQ61" s="16"/>
      <c r="AR61" s="16"/>
      <c r="AS61" s="16"/>
      <c r="AT61" s="16"/>
      <c r="AU61" s="16"/>
      <c r="AV61" s="16"/>
      <c r="AW61" s="32"/>
    </row>
    <row r="62" spans="2:49" s="12" customFormat="1" ht="159.75" customHeight="1">
      <c r="B62" s="11"/>
      <c r="C62" s="129" t="s">
        <v>415</v>
      </c>
      <c r="D62" s="161" t="s">
        <v>400</v>
      </c>
      <c r="E62" s="129" t="s">
        <v>416</v>
      </c>
      <c r="F62" s="161" t="s">
        <v>401</v>
      </c>
      <c r="G62" s="11"/>
      <c r="H62" s="138">
        <v>59</v>
      </c>
      <c r="I62" s="166" t="s">
        <v>89</v>
      </c>
      <c r="J62" s="167" t="s">
        <v>402</v>
      </c>
      <c r="K62" s="161" t="s">
        <v>403</v>
      </c>
      <c r="L62" s="161" t="s">
        <v>404</v>
      </c>
      <c r="M62" s="161" t="s">
        <v>314</v>
      </c>
      <c r="N62" s="168" t="s">
        <v>28</v>
      </c>
      <c r="O62" s="169" t="s">
        <v>92</v>
      </c>
      <c r="P62" s="24"/>
      <c r="Q62" s="26">
        <v>3</v>
      </c>
      <c r="R62" s="26">
        <v>2</v>
      </c>
      <c r="S62" s="170" t="s">
        <v>235</v>
      </c>
      <c r="T62" s="28" t="s">
        <v>82</v>
      </c>
      <c r="U62" s="140" t="s">
        <v>405</v>
      </c>
      <c r="V62" s="171" t="s">
        <v>99</v>
      </c>
      <c r="W62" s="172">
        <v>0.1</v>
      </c>
      <c r="X62" s="172" t="s">
        <v>9</v>
      </c>
      <c r="Y62" s="173">
        <v>0.60000000000000009</v>
      </c>
      <c r="Z62" s="58" t="s">
        <v>84</v>
      </c>
      <c r="AA62" s="167"/>
      <c r="AB62" s="167"/>
      <c r="AC62" s="167"/>
      <c r="AD62" s="167"/>
      <c r="AE62" s="166"/>
      <c r="AF62" s="175"/>
      <c r="AG62" s="176" t="s">
        <v>101</v>
      </c>
      <c r="AH62" s="167"/>
      <c r="AI62" s="167" t="s">
        <v>406</v>
      </c>
      <c r="AJ62" s="167"/>
      <c r="AK62" s="183"/>
      <c r="AL62" s="11"/>
      <c r="AM62" s="34" t="s">
        <v>23</v>
      </c>
      <c r="AN62" s="16"/>
      <c r="AO62" s="16"/>
      <c r="AP62" s="20"/>
      <c r="AQ62" s="16"/>
      <c r="AR62" s="16"/>
      <c r="AS62" s="16"/>
      <c r="AT62" s="16"/>
      <c r="AU62" s="16"/>
      <c r="AV62" s="16"/>
      <c r="AW62" s="32"/>
    </row>
    <row r="63" spans="2:49" s="12" customFormat="1" ht="172.5" customHeight="1">
      <c r="B63" s="11"/>
      <c r="C63" s="165" t="s">
        <v>415</v>
      </c>
      <c r="D63" s="87" t="s">
        <v>400</v>
      </c>
      <c r="E63" s="165" t="s">
        <v>416</v>
      </c>
      <c r="F63" s="87" t="s">
        <v>401</v>
      </c>
      <c r="G63" s="11"/>
      <c r="H63" s="136">
        <v>60</v>
      </c>
      <c r="I63" s="19" t="s">
        <v>89</v>
      </c>
      <c r="J63" s="16" t="s">
        <v>407</v>
      </c>
      <c r="K63" s="87" t="s">
        <v>408</v>
      </c>
      <c r="L63" s="87" t="s">
        <v>409</v>
      </c>
      <c r="M63" s="87" t="s">
        <v>314</v>
      </c>
      <c r="N63" s="17" t="s">
        <v>28</v>
      </c>
      <c r="O63" s="18" t="s">
        <v>92</v>
      </c>
      <c r="P63" s="24"/>
      <c r="Q63" s="26">
        <v>3</v>
      </c>
      <c r="R63" s="26">
        <v>3</v>
      </c>
      <c r="S63" s="28" t="s">
        <v>96</v>
      </c>
      <c r="T63" s="28" t="s">
        <v>82</v>
      </c>
      <c r="U63" s="84" t="s">
        <v>410</v>
      </c>
      <c r="V63" s="57" t="s">
        <v>99</v>
      </c>
      <c r="W63" s="22">
        <v>0.1</v>
      </c>
      <c r="X63" s="22" t="s">
        <v>9</v>
      </c>
      <c r="Y63" s="30">
        <v>0.9</v>
      </c>
      <c r="Z63" s="58" t="s">
        <v>84</v>
      </c>
      <c r="AA63" s="16"/>
      <c r="AB63" s="16"/>
      <c r="AC63" s="16"/>
      <c r="AD63" s="16"/>
      <c r="AE63" s="19"/>
      <c r="AF63" s="20"/>
      <c r="AG63" s="34" t="s">
        <v>101</v>
      </c>
      <c r="AH63" s="16"/>
      <c r="AI63" s="16" t="s">
        <v>406</v>
      </c>
      <c r="AJ63" s="16"/>
      <c r="AK63" s="32"/>
      <c r="AL63" s="11"/>
      <c r="AM63" s="34" t="s">
        <v>23</v>
      </c>
      <c r="AN63" s="16"/>
      <c r="AO63" s="16"/>
      <c r="AP63" s="20"/>
      <c r="AQ63" s="16"/>
      <c r="AR63" s="16"/>
      <c r="AS63" s="16"/>
      <c r="AT63" s="16"/>
      <c r="AU63" s="16"/>
      <c r="AV63" s="16"/>
      <c r="AW63" s="32"/>
    </row>
    <row r="64" spans="2:49" s="12" customFormat="1" ht="153.75" customHeight="1">
      <c r="B64" s="11"/>
      <c r="C64" s="129" t="s">
        <v>415</v>
      </c>
      <c r="D64" s="161" t="s">
        <v>400</v>
      </c>
      <c r="E64" s="129" t="s">
        <v>416</v>
      </c>
      <c r="F64" s="161" t="s">
        <v>401</v>
      </c>
      <c r="G64" s="11"/>
      <c r="H64" s="138">
        <v>61</v>
      </c>
      <c r="I64" s="166" t="s">
        <v>89</v>
      </c>
      <c r="J64" s="161" t="s">
        <v>411</v>
      </c>
      <c r="K64" s="161" t="s">
        <v>412</v>
      </c>
      <c r="L64" s="161" t="s">
        <v>413</v>
      </c>
      <c r="M64" s="161" t="s">
        <v>314</v>
      </c>
      <c r="N64" s="168" t="s">
        <v>28</v>
      </c>
      <c r="O64" s="169" t="s">
        <v>92</v>
      </c>
      <c r="P64" s="24"/>
      <c r="Q64" s="26">
        <v>3</v>
      </c>
      <c r="R64" s="26">
        <v>3</v>
      </c>
      <c r="S64" s="170" t="s">
        <v>96</v>
      </c>
      <c r="T64" s="28" t="s">
        <v>82</v>
      </c>
      <c r="U64" s="140" t="s">
        <v>414</v>
      </c>
      <c r="V64" s="171" t="s">
        <v>99</v>
      </c>
      <c r="W64" s="172">
        <v>0.1</v>
      </c>
      <c r="X64" s="172" t="s">
        <v>9</v>
      </c>
      <c r="Y64" s="173">
        <v>0.9</v>
      </c>
      <c r="Z64" s="58" t="s">
        <v>84</v>
      </c>
      <c r="AA64" s="167"/>
      <c r="AB64" s="167"/>
      <c r="AC64" s="167"/>
      <c r="AD64" s="167"/>
      <c r="AE64" s="166"/>
      <c r="AF64" s="175"/>
      <c r="AG64" s="176" t="s">
        <v>101</v>
      </c>
      <c r="AH64" s="167"/>
      <c r="AI64" s="167" t="s">
        <v>406</v>
      </c>
      <c r="AJ64" s="167"/>
      <c r="AK64" s="183"/>
      <c r="AL64" s="11"/>
      <c r="AM64" s="34" t="s">
        <v>23</v>
      </c>
      <c r="AN64" s="16"/>
      <c r="AO64" s="16"/>
      <c r="AP64" s="20"/>
      <c r="AQ64" s="16"/>
      <c r="AR64" s="16"/>
      <c r="AS64" s="16"/>
      <c r="AT64" s="16"/>
      <c r="AU64" s="16"/>
      <c r="AV64" s="16"/>
      <c r="AW64" s="32"/>
    </row>
    <row r="65" spans="2:49" s="12" customFormat="1" ht="174" customHeight="1">
      <c r="B65" s="11"/>
      <c r="C65" s="165" t="s">
        <v>415</v>
      </c>
      <c r="D65" s="87" t="s">
        <v>400</v>
      </c>
      <c r="E65" s="165" t="s">
        <v>428</v>
      </c>
      <c r="F65" s="87" t="s">
        <v>417</v>
      </c>
      <c r="G65" s="11"/>
      <c r="H65" s="136">
        <v>62</v>
      </c>
      <c r="I65" s="19" t="s">
        <v>418</v>
      </c>
      <c r="J65" s="16" t="s">
        <v>407</v>
      </c>
      <c r="K65" s="87" t="s">
        <v>419</v>
      </c>
      <c r="L65" s="87" t="s">
        <v>420</v>
      </c>
      <c r="M65" s="16" t="s">
        <v>314</v>
      </c>
      <c r="N65" s="17" t="s">
        <v>28</v>
      </c>
      <c r="O65" s="18" t="s">
        <v>92</v>
      </c>
      <c r="P65" s="24"/>
      <c r="Q65" s="26">
        <v>3</v>
      </c>
      <c r="R65" s="26">
        <v>3</v>
      </c>
      <c r="S65" s="28" t="s">
        <v>96</v>
      </c>
      <c r="T65" s="28" t="s">
        <v>82</v>
      </c>
      <c r="U65" s="84" t="s">
        <v>421</v>
      </c>
      <c r="V65" s="57" t="s">
        <v>99</v>
      </c>
      <c r="W65" s="22">
        <v>0.1</v>
      </c>
      <c r="X65" s="22" t="s">
        <v>9</v>
      </c>
      <c r="Y65" s="30">
        <v>0.9</v>
      </c>
      <c r="Z65" s="58" t="s">
        <v>84</v>
      </c>
      <c r="AA65" s="16"/>
      <c r="AB65" s="16"/>
      <c r="AC65" s="16"/>
      <c r="AD65" s="16"/>
      <c r="AE65" s="19"/>
      <c r="AF65" s="20"/>
      <c r="AG65" s="34" t="s">
        <v>101</v>
      </c>
      <c r="AH65" s="16"/>
      <c r="AI65" s="16" t="s">
        <v>406</v>
      </c>
      <c r="AJ65" s="16"/>
      <c r="AK65" s="32"/>
      <c r="AL65" s="11"/>
      <c r="AM65" s="34" t="s">
        <v>23</v>
      </c>
      <c r="AN65" s="16"/>
      <c r="AO65" s="16"/>
      <c r="AP65" s="20"/>
      <c r="AQ65" s="16"/>
      <c r="AR65" s="16"/>
      <c r="AS65" s="16"/>
      <c r="AT65" s="16"/>
      <c r="AU65" s="16"/>
      <c r="AV65" s="16"/>
      <c r="AW65" s="32"/>
    </row>
    <row r="66" spans="2:49" s="12" customFormat="1" ht="97.5" customHeight="1">
      <c r="B66" s="11"/>
      <c r="C66" s="129" t="s">
        <v>415</v>
      </c>
      <c r="D66" s="161" t="s">
        <v>400</v>
      </c>
      <c r="E66" s="129" t="s">
        <v>428</v>
      </c>
      <c r="F66" s="161" t="s">
        <v>417</v>
      </c>
      <c r="G66" s="11"/>
      <c r="H66" s="138">
        <v>63</v>
      </c>
      <c r="I66" s="166" t="s">
        <v>418</v>
      </c>
      <c r="J66" s="161" t="s">
        <v>411</v>
      </c>
      <c r="K66" s="161" t="s">
        <v>422</v>
      </c>
      <c r="L66" s="161" t="s">
        <v>423</v>
      </c>
      <c r="M66" s="167" t="s">
        <v>314</v>
      </c>
      <c r="N66" s="168" t="s">
        <v>28</v>
      </c>
      <c r="O66" s="169" t="s">
        <v>92</v>
      </c>
      <c r="P66" s="24"/>
      <c r="Q66" s="26">
        <v>3</v>
      </c>
      <c r="R66" s="26">
        <v>3</v>
      </c>
      <c r="S66" s="170" t="s">
        <v>96</v>
      </c>
      <c r="T66" s="28" t="s">
        <v>82</v>
      </c>
      <c r="U66" s="140" t="s">
        <v>424</v>
      </c>
      <c r="V66" s="171" t="s">
        <v>99</v>
      </c>
      <c r="W66" s="172">
        <v>0.1</v>
      </c>
      <c r="X66" s="172" t="s">
        <v>9</v>
      </c>
      <c r="Y66" s="173">
        <v>0.9</v>
      </c>
      <c r="Z66" s="58" t="s">
        <v>84</v>
      </c>
      <c r="AA66" s="167"/>
      <c r="AB66" s="167"/>
      <c r="AC66" s="167"/>
      <c r="AD66" s="167"/>
      <c r="AE66" s="166"/>
      <c r="AF66" s="175"/>
      <c r="AG66" s="176" t="s">
        <v>101</v>
      </c>
      <c r="AH66" s="167"/>
      <c r="AI66" s="167" t="s">
        <v>406</v>
      </c>
      <c r="AJ66" s="167"/>
      <c r="AK66" s="183"/>
      <c r="AL66" s="11"/>
      <c r="AM66" s="34" t="s">
        <v>23</v>
      </c>
      <c r="AN66" s="16"/>
      <c r="AO66" s="16"/>
      <c r="AP66" s="20"/>
      <c r="AQ66" s="16"/>
      <c r="AR66" s="16"/>
      <c r="AS66" s="16"/>
      <c r="AT66" s="16"/>
      <c r="AU66" s="16"/>
      <c r="AV66" s="16"/>
      <c r="AW66" s="32"/>
    </row>
    <row r="67" spans="2:49" s="12" customFormat="1" ht="100.5" customHeight="1">
      <c r="B67" s="11"/>
      <c r="C67" s="165" t="s">
        <v>415</v>
      </c>
      <c r="D67" s="87" t="s">
        <v>400</v>
      </c>
      <c r="E67" s="165" t="s">
        <v>428</v>
      </c>
      <c r="F67" s="87" t="s">
        <v>417</v>
      </c>
      <c r="G67" s="11"/>
      <c r="H67" s="136">
        <v>64</v>
      </c>
      <c r="I67" s="19" t="s">
        <v>89</v>
      </c>
      <c r="J67" s="16" t="s">
        <v>402</v>
      </c>
      <c r="K67" s="87" t="s">
        <v>425</v>
      </c>
      <c r="L67" s="87" t="s">
        <v>426</v>
      </c>
      <c r="M67" s="16" t="s">
        <v>314</v>
      </c>
      <c r="N67" s="17" t="s">
        <v>28</v>
      </c>
      <c r="O67" s="18" t="s">
        <v>92</v>
      </c>
      <c r="P67" s="24"/>
      <c r="Q67" s="26">
        <v>3</v>
      </c>
      <c r="R67" s="26">
        <v>2</v>
      </c>
      <c r="S67" s="28" t="s">
        <v>235</v>
      </c>
      <c r="T67" s="28" t="s">
        <v>82</v>
      </c>
      <c r="U67" s="84" t="s">
        <v>427</v>
      </c>
      <c r="V67" s="57" t="s">
        <v>99</v>
      </c>
      <c r="W67" s="22">
        <v>0.1</v>
      </c>
      <c r="X67" s="22" t="s">
        <v>9</v>
      </c>
      <c r="Y67" s="30">
        <v>0.60000000000000009</v>
      </c>
      <c r="Z67" s="58" t="s">
        <v>84</v>
      </c>
      <c r="AA67" s="16"/>
      <c r="AB67" s="16"/>
      <c r="AC67" s="16"/>
      <c r="AD67" s="16"/>
      <c r="AE67" s="19"/>
      <c r="AF67" s="20"/>
      <c r="AG67" s="34" t="s">
        <v>101</v>
      </c>
      <c r="AH67" s="16"/>
      <c r="AI67" s="16" t="s">
        <v>406</v>
      </c>
      <c r="AJ67" s="16"/>
      <c r="AK67" s="32"/>
      <c r="AL67" s="11"/>
      <c r="AM67" s="34" t="s">
        <v>23</v>
      </c>
      <c r="AN67" s="16"/>
      <c r="AO67" s="16"/>
      <c r="AP67" s="20"/>
      <c r="AQ67" s="16"/>
      <c r="AR67" s="16"/>
      <c r="AS67" s="16"/>
      <c r="AT67" s="16"/>
      <c r="AU67" s="16"/>
      <c r="AV67" s="16"/>
      <c r="AW67" s="32"/>
    </row>
    <row r="68" spans="2:49" s="12" customFormat="1" ht="92.25" customHeight="1">
      <c r="B68" s="11"/>
      <c r="C68" s="129" t="s">
        <v>429</v>
      </c>
      <c r="D68" s="86" t="s">
        <v>400</v>
      </c>
      <c r="E68" s="129" t="s">
        <v>433</v>
      </c>
      <c r="F68" s="86" t="s">
        <v>430</v>
      </c>
      <c r="G68" s="11"/>
      <c r="H68" s="135">
        <v>65</v>
      </c>
      <c r="I68" s="15" t="s">
        <v>89</v>
      </c>
      <c r="J68" s="12" t="s">
        <v>133</v>
      </c>
      <c r="K68" s="86" t="s">
        <v>431</v>
      </c>
      <c r="L68" s="86" t="s">
        <v>432</v>
      </c>
      <c r="M68" s="12" t="s">
        <v>314</v>
      </c>
      <c r="N68" s="13" t="s">
        <v>28</v>
      </c>
      <c r="O68" s="14" t="s">
        <v>92</v>
      </c>
      <c r="P68" s="24"/>
      <c r="Q68" s="25">
        <v>3</v>
      </c>
      <c r="R68" s="25">
        <v>3</v>
      </c>
      <c r="S68" s="27" t="s">
        <v>96</v>
      </c>
      <c r="T68" s="28" t="s">
        <v>82</v>
      </c>
      <c r="U68" s="140" t="s">
        <v>436</v>
      </c>
      <c r="V68" s="55" t="s">
        <v>98</v>
      </c>
      <c r="W68" s="21">
        <f t="shared" ref="W68" si="12">IF(V68="Yeterli",0.1,IF(V68="Zayıf",0.8, IF(V68="Kısmen Yeterli", 0.4, IF(V68="Yeterli Değil",1))))</f>
        <v>0.4</v>
      </c>
      <c r="X68" s="21" t="s">
        <v>105</v>
      </c>
      <c r="Y68" s="29">
        <f t="shared" ref="Y68" si="13">S68*W68</f>
        <v>3.6</v>
      </c>
      <c r="Z68" s="56" t="str">
        <f t="shared" ref="Z68" si="14">IF(Y68&lt;3,"ÇOK DÜŞÜK",IF(Y68&lt;6,"DÜŞÜK",IF(Y68&lt;12,"ORTA",IF(Y68&lt;20," YÜKSEK",IF(Y68&lt;26,"ÇOK YÜKSEK")))))</f>
        <v>DÜŞÜK</v>
      </c>
      <c r="AD68" s="167"/>
      <c r="AE68" s="166"/>
      <c r="AF68" s="175"/>
      <c r="AG68" s="176" t="s">
        <v>101</v>
      </c>
      <c r="AH68" s="167"/>
      <c r="AI68" s="167" t="s">
        <v>434</v>
      </c>
      <c r="AJ68" s="167"/>
      <c r="AK68" s="183"/>
      <c r="AL68" s="11"/>
      <c r="AM68" s="34" t="s">
        <v>23</v>
      </c>
      <c r="AN68" s="16"/>
      <c r="AO68" s="16"/>
      <c r="AP68" s="20"/>
      <c r="AQ68" s="16"/>
      <c r="AR68" s="16"/>
      <c r="AS68" s="16"/>
      <c r="AT68" s="16"/>
      <c r="AU68" s="16"/>
      <c r="AV68" s="16"/>
      <c r="AW68" s="32"/>
    </row>
    <row r="69" spans="2:49" s="12" customFormat="1" ht="54.6" customHeight="1">
      <c r="B69" s="11"/>
      <c r="C69" s="43"/>
      <c r="D69" s="16"/>
      <c r="E69" s="16"/>
      <c r="F69" s="16"/>
      <c r="G69" s="11"/>
      <c r="H69" s="16"/>
      <c r="I69" s="19" t="s">
        <v>23</v>
      </c>
      <c r="J69" s="16"/>
      <c r="K69" s="16"/>
      <c r="L69" s="16"/>
      <c r="M69" s="16"/>
      <c r="N69" s="17"/>
      <c r="O69" s="18"/>
      <c r="P69" s="24"/>
      <c r="Q69" s="26"/>
      <c r="R69" s="26"/>
      <c r="S69" s="28"/>
      <c r="T69" s="28"/>
      <c r="U69" s="84"/>
      <c r="V69" s="57" t="s">
        <v>23</v>
      </c>
      <c r="W69" s="22" t="b">
        <f t="shared" si="4"/>
        <v>0</v>
      </c>
      <c r="X69" s="22"/>
      <c r="Y69" s="30">
        <f t="shared" si="5"/>
        <v>0</v>
      </c>
      <c r="Z69" s="58" t="str">
        <f t="shared" si="6"/>
        <v>ÇOK DÜŞÜK</v>
      </c>
      <c r="AA69" s="16"/>
      <c r="AB69" s="16"/>
      <c r="AC69" s="16"/>
      <c r="AD69" s="16"/>
      <c r="AE69" s="19"/>
      <c r="AF69" s="20"/>
      <c r="AG69" s="34" t="s">
        <v>23</v>
      </c>
      <c r="AH69" s="16"/>
      <c r="AI69" s="16"/>
      <c r="AJ69" s="16"/>
      <c r="AK69" s="32"/>
      <c r="AL69" s="11"/>
      <c r="AM69" s="34" t="s">
        <v>23</v>
      </c>
      <c r="AN69" s="16"/>
      <c r="AO69" s="16"/>
      <c r="AP69" s="20"/>
      <c r="AQ69" s="16"/>
      <c r="AR69" s="16"/>
      <c r="AS69" s="16"/>
      <c r="AT69" s="16"/>
      <c r="AU69" s="16"/>
      <c r="AV69" s="16"/>
      <c r="AW69" s="32"/>
    </row>
    <row r="70" spans="2:49" s="12" customFormat="1" ht="54.6" customHeight="1">
      <c r="B70" s="11"/>
      <c r="C70" s="43"/>
      <c r="D70" s="16"/>
      <c r="E70" s="16"/>
      <c r="F70" s="16"/>
      <c r="G70" s="11"/>
      <c r="H70" s="16"/>
      <c r="I70" s="19" t="s">
        <v>23</v>
      </c>
      <c r="J70" s="16"/>
      <c r="K70" s="16"/>
      <c r="L70" s="16"/>
      <c r="M70" s="16"/>
      <c r="N70" s="17"/>
      <c r="O70" s="18"/>
      <c r="P70" s="24"/>
      <c r="Q70" s="26"/>
      <c r="R70" s="26"/>
      <c r="S70" s="28"/>
      <c r="T70" s="28"/>
      <c r="U70" s="84"/>
      <c r="V70" s="57" t="s">
        <v>23</v>
      </c>
      <c r="W70" s="22" t="b">
        <f t="shared" si="4"/>
        <v>0</v>
      </c>
      <c r="X70" s="22"/>
      <c r="Y70" s="30">
        <f t="shared" si="5"/>
        <v>0</v>
      </c>
      <c r="Z70" s="58" t="str">
        <f t="shared" si="6"/>
        <v>ÇOK DÜŞÜK</v>
      </c>
      <c r="AA70" s="16"/>
      <c r="AB70" s="16"/>
      <c r="AC70" s="16"/>
      <c r="AD70" s="16"/>
      <c r="AE70" s="19"/>
      <c r="AF70" s="20"/>
      <c r="AG70" s="34" t="s">
        <v>23</v>
      </c>
      <c r="AH70" s="16"/>
      <c r="AI70" s="16"/>
      <c r="AJ70" s="16"/>
      <c r="AK70" s="32"/>
      <c r="AL70" s="11"/>
      <c r="AM70" s="34" t="s">
        <v>23</v>
      </c>
      <c r="AN70" s="16"/>
      <c r="AO70" s="16"/>
      <c r="AP70" s="20"/>
      <c r="AQ70" s="16"/>
      <c r="AR70" s="16"/>
      <c r="AS70" s="16"/>
      <c r="AT70" s="16"/>
      <c r="AU70" s="16"/>
      <c r="AV70" s="16"/>
      <c r="AW70" s="32"/>
    </row>
    <row r="71" spans="2:49" s="12" customFormat="1" ht="54.6" customHeight="1">
      <c r="B71" s="11"/>
      <c r="C71" s="43"/>
      <c r="D71" s="16"/>
      <c r="E71" s="16"/>
      <c r="F71" s="16"/>
      <c r="G71" s="11"/>
      <c r="H71" s="16"/>
      <c r="I71" s="19" t="s">
        <v>23</v>
      </c>
      <c r="J71" s="16"/>
      <c r="K71" s="16"/>
      <c r="L71" s="16"/>
      <c r="M71" s="16"/>
      <c r="N71" s="17"/>
      <c r="O71" s="18"/>
      <c r="P71" s="24"/>
      <c r="Q71" s="26"/>
      <c r="R71" s="26"/>
      <c r="S71" s="28"/>
      <c r="T71" s="28"/>
      <c r="U71" s="84"/>
      <c r="V71" s="57" t="s">
        <v>23</v>
      </c>
      <c r="W71" s="22" t="b">
        <f t="shared" si="4"/>
        <v>0</v>
      </c>
      <c r="X71" s="22"/>
      <c r="Y71" s="30">
        <f t="shared" si="5"/>
        <v>0</v>
      </c>
      <c r="Z71" s="58" t="str">
        <f t="shared" si="6"/>
        <v>ÇOK DÜŞÜK</v>
      </c>
      <c r="AA71" s="16"/>
      <c r="AB71" s="16"/>
      <c r="AC71" s="16"/>
      <c r="AD71" s="16"/>
      <c r="AE71" s="19"/>
      <c r="AF71" s="20"/>
      <c r="AG71" s="34" t="s">
        <v>23</v>
      </c>
      <c r="AH71" s="16"/>
      <c r="AI71" s="16"/>
      <c r="AJ71" s="16"/>
      <c r="AK71" s="32"/>
      <c r="AL71" s="11"/>
      <c r="AM71" s="34" t="s">
        <v>23</v>
      </c>
      <c r="AN71" s="16"/>
      <c r="AO71" s="16"/>
      <c r="AP71" s="20"/>
      <c r="AQ71" s="16"/>
      <c r="AR71" s="16"/>
      <c r="AS71" s="16"/>
      <c r="AT71" s="16"/>
      <c r="AU71" s="16"/>
      <c r="AV71" s="16"/>
      <c r="AW71" s="32"/>
    </row>
    <row r="72" spans="2:49" s="12" customFormat="1" ht="54.6" customHeight="1">
      <c r="B72" s="11"/>
      <c r="C72" s="43"/>
      <c r="D72" s="16"/>
      <c r="E72" s="16"/>
      <c r="F72" s="16"/>
      <c r="G72" s="11"/>
      <c r="H72" s="16"/>
      <c r="I72" s="19" t="s">
        <v>23</v>
      </c>
      <c r="J72" s="16"/>
      <c r="K72" s="16"/>
      <c r="L72" s="16"/>
      <c r="M72" s="16"/>
      <c r="N72" s="17"/>
      <c r="O72" s="18"/>
      <c r="P72" s="24"/>
      <c r="Q72" s="26"/>
      <c r="R72" s="26"/>
      <c r="S72" s="28"/>
      <c r="T72" s="28"/>
      <c r="U72" s="84"/>
      <c r="V72" s="57" t="s">
        <v>23</v>
      </c>
      <c r="W72" s="22" t="b">
        <f t="shared" si="4"/>
        <v>0</v>
      </c>
      <c r="X72" s="22"/>
      <c r="Y72" s="30">
        <f t="shared" si="5"/>
        <v>0</v>
      </c>
      <c r="Z72" s="58" t="str">
        <f t="shared" si="6"/>
        <v>ÇOK DÜŞÜK</v>
      </c>
      <c r="AA72" s="16"/>
      <c r="AB72" s="16"/>
      <c r="AC72" s="16"/>
      <c r="AD72" s="16"/>
      <c r="AE72" s="19"/>
      <c r="AF72" s="20"/>
      <c r="AG72" s="34" t="s">
        <v>23</v>
      </c>
      <c r="AH72" s="16"/>
      <c r="AI72" s="16"/>
      <c r="AJ72" s="16"/>
      <c r="AK72" s="32"/>
      <c r="AL72" s="11"/>
      <c r="AM72" s="34" t="s">
        <v>23</v>
      </c>
      <c r="AN72" s="16"/>
      <c r="AO72" s="16"/>
      <c r="AP72" s="20"/>
      <c r="AQ72" s="16"/>
      <c r="AR72" s="16"/>
      <c r="AS72" s="16"/>
      <c r="AT72" s="16"/>
      <c r="AU72" s="16"/>
      <c r="AV72" s="16"/>
      <c r="AW72" s="32"/>
    </row>
    <row r="73" spans="2:49" s="12" customFormat="1" ht="54.6" customHeight="1">
      <c r="B73" s="11"/>
      <c r="C73" s="43"/>
      <c r="D73" s="16"/>
      <c r="E73" s="16"/>
      <c r="F73" s="16"/>
      <c r="G73" s="11"/>
      <c r="H73" s="16"/>
      <c r="I73" s="19" t="s">
        <v>23</v>
      </c>
      <c r="J73" s="16"/>
      <c r="K73" s="16"/>
      <c r="L73" s="16"/>
      <c r="M73" s="16"/>
      <c r="N73" s="17"/>
      <c r="O73" s="18"/>
      <c r="P73" s="24"/>
      <c r="Q73" s="26"/>
      <c r="R73" s="26"/>
      <c r="S73" s="28"/>
      <c r="T73" s="28"/>
      <c r="U73" s="84"/>
      <c r="V73" s="57" t="s">
        <v>23</v>
      </c>
      <c r="W73" s="22" t="b">
        <f t="shared" si="4"/>
        <v>0</v>
      </c>
      <c r="X73" s="22"/>
      <c r="Y73" s="30">
        <f t="shared" si="5"/>
        <v>0</v>
      </c>
      <c r="Z73" s="58" t="str">
        <f t="shared" si="6"/>
        <v>ÇOK DÜŞÜK</v>
      </c>
      <c r="AA73" s="16"/>
      <c r="AB73" s="16"/>
      <c r="AC73" s="16"/>
      <c r="AD73" s="16"/>
      <c r="AE73" s="19"/>
      <c r="AF73" s="20"/>
      <c r="AG73" s="34" t="s">
        <v>23</v>
      </c>
      <c r="AH73" s="16"/>
      <c r="AI73" s="16"/>
      <c r="AJ73" s="16"/>
      <c r="AK73" s="32"/>
      <c r="AL73" s="11"/>
      <c r="AM73" s="34" t="s">
        <v>23</v>
      </c>
      <c r="AN73" s="16"/>
      <c r="AO73" s="16"/>
      <c r="AP73" s="20"/>
      <c r="AQ73" s="16"/>
      <c r="AR73" s="16"/>
      <c r="AS73" s="16"/>
      <c r="AT73" s="16"/>
      <c r="AU73" s="16"/>
      <c r="AV73" s="16"/>
      <c r="AW73" s="32"/>
    </row>
    <row r="74" spans="2:49" s="12" customFormat="1" ht="54.6" customHeight="1">
      <c r="B74" s="11"/>
      <c r="C74" s="43"/>
      <c r="D74" s="16"/>
      <c r="E74" s="16"/>
      <c r="F74" s="16"/>
      <c r="G74" s="11"/>
      <c r="H74" s="16"/>
      <c r="I74" s="19" t="s">
        <v>23</v>
      </c>
      <c r="J74" s="16"/>
      <c r="K74" s="16"/>
      <c r="L74" s="16"/>
      <c r="M74" s="16"/>
      <c r="N74" s="17"/>
      <c r="O74" s="18"/>
      <c r="P74" s="24"/>
      <c r="Q74" s="26"/>
      <c r="R74" s="26"/>
      <c r="S74" s="28"/>
      <c r="T74" s="28"/>
      <c r="U74" s="84"/>
      <c r="V74" s="57" t="s">
        <v>23</v>
      </c>
      <c r="W74" s="22" t="b">
        <f t="shared" si="4"/>
        <v>0</v>
      </c>
      <c r="X74" s="22"/>
      <c r="Y74" s="30">
        <f t="shared" si="5"/>
        <v>0</v>
      </c>
      <c r="Z74" s="58" t="str">
        <f t="shared" si="6"/>
        <v>ÇOK DÜŞÜK</v>
      </c>
      <c r="AA74" s="16"/>
      <c r="AB74" s="16"/>
      <c r="AC74" s="16"/>
      <c r="AD74" s="16"/>
      <c r="AE74" s="19"/>
      <c r="AF74" s="20"/>
      <c r="AG74" s="34" t="s">
        <v>23</v>
      </c>
      <c r="AH74" s="16"/>
      <c r="AI74" s="16"/>
      <c r="AJ74" s="16"/>
      <c r="AK74" s="32"/>
      <c r="AL74" s="11"/>
      <c r="AM74" s="34" t="s">
        <v>23</v>
      </c>
      <c r="AN74" s="16"/>
      <c r="AO74" s="16"/>
      <c r="AP74" s="20"/>
      <c r="AQ74" s="16"/>
      <c r="AR74" s="16"/>
      <c r="AS74" s="16"/>
      <c r="AT74" s="16"/>
      <c r="AU74" s="16"/>
      <c r="AV74" s="16"/>
      <c r="AW74" s="32"/>
    </row>
    <row r="75" spans="2:49" s="12" customFormat="1" ht="54.6" customHeight="1">
      <c r="B75" s="11"/>
      <c r="C75" s="43"/>
      <c r="D75" s="16"/>
      <c r="E75" s="16"/>
      <c r="F75" s="16"/>
      <c r="G75" s="11"/>
      <c r="H75" s="16"/>
      <c r="I75" s="19" t="s">
        <v>23</v>
      </c>
      <c r="J75" s="16"/>
      <c r="K75" s="16"/>
      <c r="L75" s="16"/>
      <c r="M75" s="16"/>
      <c r="N75" s="17"/>
      <c r="O75" s="18"/>
      <c r="P75" s="24"/>
      <c r="Q75" s="26"/>
      <c r="R75" s="26"/>
      <c r="S75" s="28"/>
      <c r="T75" s="28"/>
      <c r="U75" s="84"/>
      <c r="V75" s="57" t="s">
        <v>23</v>
      </c>
      <c r="W75" s="22" t="b">
        <f t="shared" si="4"/>
        <v>0</v>
      </c>
      <c r="X75" s="22"/>
      <c r="Y75" s="30">
        <f t="shared" si="5"/>
        <v>0</v>
      </c>
      <c r="Z75" s="58" t="str">
        <f t="shared" si="6"/>
        <v>ÇOK DÜŞÜK</v>
      </c>
      <c r="AA75" s="16"/>
      <c r="AB75" s="16"/>
      <c r="AC75" s="16"/>
      <c r="AD75" s="16"/>
      <c r="AE75" s="19"/>
      <c r="AF75" s="20"/>
      <c r="AG75" s="34" t="s">
        <v>23</v>
      </c>
      <c r="AH75" s="16"/>
      <c r="AI75" s="16"/>
      <c r="AJ75" s="16"/>
      <c r="AK75" s="32"/>
      <c r="AL75" s="11"/>
      <c r="AM75" s="34" t="s">
        <v>23</v>
      </c>
      <c r="AN75" s="16"/>
      <c r="AO75" s="16"/>
      <c r="AP75" s="20"/>
      <c r="AQ75" s="16"/>
      <c r="AR75" s="16"/>
      <c r="AS75" s="16"/>
      <c r="AT75" s="16"/>
      <c r="AU75" s="16"/>
      <c r="AV75" s="16"/>
      <c r="AW75" s="32"/>
    </row>
    <row r="76" spans="2:49" s="12" customFormat="1" ht="54.6" customHeight="1">
      <c r="B76" s="11"/>
      <c r="C76" s="43"/>
      <c r="D76" s="16"/>
      <c r="E76" s="16"/>
      <c r="F76" s="16"/>
      <c r="G76" s="11"/>
      <c r="H76" s="16"/>
      <c r="I76" s="19" t="s">
        <v>23</v>
      </c>
      <c r="J76" s="16"/>
      <c r="K76" s="16"/>
      <c r="L76" s="16"/>
      <c r="M76" s="16"/>
      <c r="N76" s="17"/>
      <c r="O76" s="18"/>
      <c r="P76" s="24"/>
      <c r="Q76" s="26"/>
      <c r="R76" s="26"/>
      <c r="S76" s="28"/>
      <c r="T76" s="28"/>
      <c r="U76" s="84"/>
      <c r="V76" s="57" t="s">
        <v>23</v>
      </c>
      <c r="W76" s="22" t="b">
        <f t="shared" si="4"/>
        <v>0</v>
      </c>
      <c r="X76" s="22"/>
      <c r="Y76" s="30">
        <f t="shared" si="5"/>
        <v>0</v>
      </c>
      <c r="Z76" s="58" t="str">
        <f t="shared" si="6"/>
        <v>ÇOK DÜŞÜK</v>
      </c>
      <c r="AA76" s="16"/>
      <c r="AB76" s="16"/>
      <c r="AC76" s="16"/>
      <c r="AD76" s="16"/>
      <c r="AE76" s="19"/>
      <c r="AF76" s="20"/>
      <c r="AG76" s="34" t="s">
        <v>23</v>
      </c>
      <c r="AH76" s="16"/>
      <c r="AI76" s="16"/>
      <c r="AJ76" s="16"/>
      <c r="AK76" s="32"/>
      <c r="AL76" s="11"/>
      <c r="AM76" s="34" t="s">
        <v>23</v>
      </c>
      <c r="AN76" s="16"/>
      <c r="AO76" s="16"/>
      <c r="AP76" s="20"/>
      <c r="AQ76" s="16"/>
      <c r="AR76" s="16"/>
      <c r="AS76" s="16"/>
      <c r="AT76" s="16"/>
      <c r="AU76" s="16"/>
      <c r="AV76" s="16"/>
      <c r="AW76" s="32"/>
    </row>
    <row r="77" spans="2:49" s="12" customFormat="1" ht="54.6" customHeight="1">
      <c r="B77" s="11"/>
      <c r="C77" s="43"/>
      <c r="D77" s="16"/>
      <c r="E77" s="16"/>
      <c r="F77" s="16"/>
      <c r="G77" s="11"/>
      <c r="H77" s="16"/>
      <c r="I77" s="19" t="s">
        <v>23</v>
      </c>
      <c r="J77" s="16"/>
      <c r="K77" s="16"/>
      <c r="L77" s="16"/>
      <c r="M77" s="16"/>
      <c r="N77" s="17"/>
      <c r="O77" s="18"/>
      <c r="P77" s="24"/>
      <c r="Q77" s="26"/>
      <c r="R77" s="26"/>
      <c r="S77" s="28"/>
      <c r="T77" s="28"/>
      <c r="U77" s="84"/>
      <c r="V77" s="57" t="s">
        <v>23</v>
      </c>
      <c r="W77" s="22" t="b">
        <f t="shared" si="4"/>
        <v>0</v>
      </c>
      <c r="X77" s="22"/>
      <c r="Y77" s="30">
        <f t="shared" si="5"/>
        <v>0</v>
      </c>
      <c r="Z77" s="58" t="str">
        <f t="shared" si="6"/>
        <v>ÇOK DÜŞÜK</v>
      </c>
      <c r="AA77" s="16"/>
      <c r="AB77" s="16"/>
      <c r="AC77" s="16"/>
      <c r="AD77" s="16"/>
      <c r="AE77" s="19"/>
      <c r="AF77" s="20"/>
      <c r="AG77" s="34" t="s">
        <v>23</v>
      </c>
      <c r="AH77" s="16"/>
      <c r="AI77" s="16"/>
      <c r="AJ77" s="16"/>
      <c r="AK77" s="32"/>
      <c r="AL77" s="11"/>
      <c r="AM77" s="34" t="s">
        <v>23</v>
      </c>
      <c r="AN77" s="16"/>
      <c r="AO77" s="16"/>
      <c r="AP77" s="20"/>
      <c r="AQ77" s="16"/>
      <c r="AR77" s="16"/>
      <c r="AS77" s="16"/>
      <c r="AT77" s="16"/>
      <c r="AU77" s="16"/>
      <c r="AV77" s="16"/>
      <c r="AW77" s="32"/>
    </row>
    <row r="78" spans="2:49" s="12" customFormat="1" ht="54.6" customHeight="1">
      <c r="B78" s="11"/>
      <c r="C78" s="43"/>
      <c r="D78" s="16"/>
      <c r="E78" s="16"/>
      <c r="F78" s="16"/>
      <c r="G78" s="20"/>
      <c r="H78" s="16"/>
      <c r="I78" s="19" t="s">
        <v>23</v>
      </c>
      <c r="J78" s="16"/>
      <c r="K78" s="16"/>
      <c r="L78" s="16"/>
      <c r="M78" s="16"/>
      <c r="N78" s="17"/>
      <c r="O78" s="18"/>
      <c r="P78" s="24"/>
      <c r="Q78" s="26"/>
      <c r="R78" s="26"/>
      <c r="S78" s="28"/>
      <c r="T78" s="28"/>
      <c r="U78" s="84"/>
      <c r="V78" s="57" t="s">
        <v>23</v>
      </c>
      <c r="W78" s="22" t="b">
        <f t="shared" si="4"/>
        <v>0</v>
      </c>
      <c r="X78" s="22"/>
      <c r="Y78" s="30">
        <f t="shared" si="5"/>
        <v>0</v>
      </c>
      <c r="Z78" s="58" t="str">
        <f t="shared" si="6"/>
        <v>ÇOK DÜŞÜK</v>
      </c>
      <c r="AA78" s="16"/>
      <c r="AB78" s="16"/>
      <c r="AC78" s="16"/>
      <c r="AD78" s="16"/>
      <c r="AE78" s="19"/>
      <c r="AF78" s="20"/>
      <c r="AG78" s="34" t="s">
        <v>23</v>
      </c>
      <c r="AH78" s="16"/>
      <c r="AI78" s="16"/>
      <c r="AJ78" s="16"/>
      <c r="AK78" s="32"/>
      <c r="AL78" s="11"/>
      <c r="AM78" s="34" t="s">
        <v>23</v>
      </c>
      <c r="AN78" s="16"/>
      <c r="AO78" s="16"/>
      <c r="AP78" s="20"/>
      <c r="AQ78" s="16"/>
      <c r="AR78" s="16"/>
      <c r="AS78" s="16"/>
      <c r="AT78" s="16"/>
      <c r="AU78" s="16"/>
      <c r="AV78" s="16"/>
      <c r="AW78" s="32"/>
    </row>
    <row r="79" spans="2:49" s="12" customFormat="1" ht="54.6" customHeight="1">
      <c r="B79" s="11"/>
      <c r="C79" s="43"/>
      <c r="D79" s="16"/>
      <c r="E79" s="16"/>
      <c r="F79" s="16"/>
      <c r="G79" s="20"/>
      <c r="H79" s="16"/>
      <c r="I79" s="19" t="s">
        <v>23</v>
      </c>
      <c r="J79" s="16"/>
      <c r="K79" s="16"/>
      <c r="L79" s="16"/>
      <c r="M79" s="16"/>
      <c r="N79" s="17"/>
      <c r="O79" s="18"/>
      <c r="P79" s="24"/>
      <c r="Q79" s="26"/>
      <c r="R79" s="26"/>
      <c r="S79" s="28"/>
      <c r="T79" s="28"/>
      <c r="U79" s="84"/>
      <c r="V79" s="57" t="s">
        <v>23</v>
      </c>
      <c r="W79" s="22" t="b">
        <f t="shared" si="4"/>
        <v>0</v>
      </c>
      <c r="X79" s="22"/>
      <c r="Y79" s="30">
        <f t="shared" si="5"/>
        <v>0</v>
      </c>
      <c r="Z79" s="58" t="str">
        <f t="shared" si="6"/>
        <v>ÇOK DÜŞÜK</v>
      </c>
      <c r="AA79" s="16"/>
      <c r="AB79" s="16"/>
      <c r="AC79" s="16"/>
      <c r="AD79" s="16"/>
      <c r="AE79" s="19"/>
      <c r="AF79" s="20"/>
      <c r="AG79" s="34" t="s">
        <v>23</v>
      </c>
      <c r="AH79" s="16"/>
      <c r="AI79" s="16"/>
      <c r="AJ79" s="16"/>
      <c r="AK79" s="32"/>
      <c r="AL79" s="11"/>
      <c r="AM79" s="34" t="s">
        <v>23</v>
      </c>
      <c r="AN79" s="16"/>
      <c r="AO79" s="16"/>
      <c r="AP79" s="20"/>
      <c r="AQ79" s="16"/>
      <c r="AR79" s="16"/>
      <c r="AS79" s="16"/>
      <c r="AT79" s="16"/>
      <c r="AU79" s="16"/>
      <c r="AV79" s="16"/>
      <c r="AW79" s="32"/>
    </row>
    <row r="80" spans="2:49" s="12" customFormat="1" ht="54.6" customHeight="1">
      <c r="B80" s="11"/>
      <c r="C80" s="43"/>
      <c r="D80" s="16"/>
      <c r="E80" s="16"/>
      <c r="F80" s="16"/>
      <c r="G80" s="20"/>
      <c r="H80" s="16"/>
      <c r="I80" s="19" t="s">
        <v>23</v>
      </c>
      <c r="J80" s="16"/>
      <c r="K80" s="16"/>
      <c r="L80" s="16"/>
      <c r="M80" s="16"/>
      <c r="N80" s="17"/>
      <c r="O80" s="18"/>
      <c r="P80" s="24"/>
      <c r="Q80" s="26"/>
      <c r="R80" s="26"/>
      <c r="S80" s="28"/>
      <c r="T80" s="28"/>
      <c r="U80" s="84"/>
      <c r="V80" s="57" t="s">
        <v>23</v>
      </c>
      <c r="W80" s="22" t="b">
        <f t="shared" si="4"/>
        <v>0</v>
      </c>
      <c r="X80" s="22"/>
      <c r="Y80" s="30">
        <f t="shared" si="5"/>
        <v>0</v>
      </c>
      <c r="Z80" s="58" t="str">
        <f t="shared" si="6"/>
        <v>ÇOK DÜŞÜK</v>
      </c>
      <c r="AA80" s="16"/>
      <c r="AB80" s="16"/>
      <c r="AC80" s="16"/>
      <c r="AD80" s="16"/>
      <c r="AE80" s="19"/>
      <c r="AF80" s="20"/>
      <c r="AG80" s="34" t="s">
        <v>23</v>
      </c>
      <c r="AH80" s="16"/>
      <c r="AI80" s="16"/>
      <c r="AJ80" s="16"/>
      <c r="AK80" s="32"/>
      <c r="AL80" s="11"/>
      <c r="AM80" s="34" t="s">
        <v>23</v>
      </c>
      <c r="AN80" s="16"/>
      <c r="AO80" s="16"/>
      <c r="AP80" s="20"/>
      <c r="AQ80" s="16"/>
      <c r="AR80" s="16"/>
      <c r="AS80" s="16"/>
      <c r="AT80" s="16"/>
      <c r="AU80" s="16"/>
      <c r="AV80" s="16"/>
      <c r="AW80" s="32"/>
    </row>
    <row r="81" spans="2:49" s="12" customFormat="1" ht="54.6" customHeight="1">
      <c r="B81" s="11"/>
      <c r="C81" s="43"/>
      <c r="D81" s="16"/>
      <c r="E81" s="16"/>
      <c r="F81" s="16"/>
      <c r="G81" s="20"/>
      <c r="H81" s="16"/>
      <c r="I81" s="19" t="s">
        <v>23</v>
      </c>
      <c r="J81" s="16"/>
      <c r="K81" s="16"/>
      <c r="L81" s="16"/>
      <c r="M81" s="16"/>
      <c r="N81" s="17"/>
      <c r="O81" s="18"/>
      <c r="P81" s="24"/>
      <c r="Q81" s="26"/>
      <c r="R81" s="26"/>
      <c r="S81" s="28"/>
      <c r="T81" s="28"/>
      <c r="U81" s="84"/>
      <c r="V81" s="57" t="s">
        <v>23</v>
      </c>
      <c r="W81" s="22" t="b">
        <f t="shared" si="4"/>
        <v>0</v>
      </c>
      <c r="X81" s="22"/>
      <c r="Y81" s="30">
        <f t="shared" si="5"/>
        <v>0</v>
      </c>
      <c r="Z81" s="58" t="str">
        <f t="shared" si="6"/>
        <v>ÇOK DÜŞÜK</v>
      </c>
      <c r="AA81" s="16"/>
      <c r="AB81" s="16"/>
      <c r="AC81" s="16"/>
      <c r="AD81" s="16"/>
      <c r="AE81" s="19"/>
      <c r="AF81" s="20"/>
      <c r="AG81" s="34" t="s">
        <v>23</v>
      </c>
      <c r="AH81" s="16"/>
      <c r="AI81" s="16"/>
      <c r="AJ81" s="16"/>
      <c r="AK81" s="32"/>
      <c r="AL81" s="11"/>
      <c r="AM81" s="34" t="s">
        <v>23</v>
      </c>
      <c r="AN81" s="16"/>
      <c r="AO81" s="16"/>
      <c r="AP81" s="20"/>
      <c r="AQ81" s="16"/>
      <c r="AR81" s="16"/>
      <c r="AS81" s="16"/>
      <c r="AT81" s="16"/>
      <c r="AU81" s="16"/>
      <c r="AV81" s="16"/>
      <c r="AW81" s="32"/>
    </row>
    <row r="82" spans="2:49" s="12" customFormat="1" ht="54.6" customHeight="1">
      <c r="B82" s="11"/>
      <c r="C82" s="43"/>
      <c r="D82" s="16"/>
      <c r="E82" s="16"/>
      <c r="F82" s="16"/>
      <c r="G82" s="20"/>
      <c r="H82" s="16"/>
      <c r="I82" s="19" t="s">
        <v>23</v>
      </c>
      <c r="J82" s="16"/>
      <c r="K82" s="16"/>
      <c r="L82" s="16"/>
      <c r="M82" s="16"/>
      <c r="N82" s="17"/>
      <c r="O82" s="18"/>
      <c r="P82" s="24"/>
      <c r="Q82" s="26"/>
      <c r="R82" s="26"/>
      <c r="S82" s="28"/>
      <c r="T82" s="28"/>
      <c r="U82" s="84"/>
      <c r="V82" s="57" t="s">
        <v>23</v>
      </c>
      <c r="W82" s="22" t="b">
        <f t="shared" si="4"/>
        <v>0</v>
      </c>
      <c r="X82" s="22"/>
      <c r="Y82" s="30">
        <f t="shared" si="5"/>
        <v>0</v>
      </c>
      <c r="Z82" s="58" t="str">
        <f t="shared" si="6"/>
        <v>ÇOK DÜŞÜK</v>
      </c>
      <c r="AA82" s="16"/>
      <c r="AB82" s="16"/>
      <c r="AC82" s="16"/>
      <c r="AD82" s="16"/>
      <c r="AE82" s="19"/>
      <c r="AF82" s="20"/>
      <c r="AG82" s="34" t="s">
        <v>23</v>
      </c>
      <c r="AH82" s="16"/>
      <c r="AI82" s="16"/>
      <c r="AJ82" s="16"/>
      <c r="AK82" s="32"/>
      <c r="AL82" s="11"/>
      <c r="AM82" s="34" t="s">
        <v>23</v>
      </c>
      <c r="AN82" s="16"/>
      <c r="AO82" s="16"/>
      <c r="AP82" s="20"/>
      <c r="AQ82" s="16"/>
      <c r="AR82" s="16"/>
      <c r="AS82" s="16"/>
      <c r="AT82" s="16"/>
      <c r="AU82" s="16"/>
      <c r="AV82" s="16"/>
      <c r="AW82" s="32"/>
    </row>
    <row r="83" spans="2:49" s="12" customFormat="1" ht="54.6" customHeight="1">
      <c r="B83" s="11"/>
      <c r="C83" s="43"/>
      <c r="D83" s="16"/>
      <c r="E83" s="16"/>
      <c r="F83" s="16"/>
      <c r="G83" s="20"/>
      <c r="H83" s="16"/>
      <c r="I83" s="19" t="s">
        <v>23</v>
      </c>
      <c r="J83" s="16"/>
      <c r="K83" s="16"/>
      <c r="L83" s="16"/>
      <c r="M83" s="16"/>
      <c r="N83" s="17"/>
      <c r="O83" s="18"/>
      <c r="P83" s="24"/>
      <c r="Q83" s="26"/>
      <c r="R83" s="26"/>
      <c r="S83" s="28"/>
      <c r="T83" s="28"/>
      <c r="U83" s="84"/>
      <c r="V83" s="57" t="s">
        <v>23</v>
      </c>
      <c r="W83" s="22" t="b">
        <f t="shared" si="4"/>
        <v>0</v>
      </c>
      <c r="X83" s="22"/>
      <c r="Y83" s="30">
        <f t="shared" si="5"/>
        <v>0</v>
      </c>
      <c r="Z83" s="58" t="str">
        <f t="shared" si="6"/>
        <v>ÇOK DÜŞÜK</v>
      </c>
      <c r="AA83" s="16"/>
      <c r="AB83" s="16"/>
      <c r="AC83" s="16"/>
      <c r="AD83" s="16"/>
      <c r="AE83" s="19"/>
      <c r="AF83" s="20"/>
      <c r="AG83" s="34" t="s">
        <v>23</v>
      </c>
      <c r="AH83" s="16"/>
      <c r="AI83" s="16"/>
      <c r="AJ83" s="16"/>
      <c r="AK83" s="32"/>
      <c r="AL83" s="11"/>
      <c r="AM83" s="34" t="s">
        <v>23</v>
      </c>
      <c r="AN83" s="16"/>
      <c r="AO83" s="16"/>
      <c r="AP83" s="20"/>
      <c r="AQ83" s="16"/>
      <c r="AR83" s="16"/>
      <c r="AS83" s="16"/>
      <c r="AT83" s="16"/>
      <c r="AU83" s="16"/>
      <c r="AV83" s="16"/>
      <c r="AW83" s="32"/>
    </row>
    <row r="84" spans="2:49" s="12" customFormat="1" ht="54.6" customHeight="1">
      <c r="B84" s="11"/>
      <c r="C84" s="43"/>
      <c r="D84" s="16"/>
      <c r="E84" s="16"/>
      <c r="F84" s="16"/>
      <c r="G84" s="20"/>
      <c r="H84" s="16"/>
      <c r="I84" s="19" t="s">
        <v>23</v>
      </c>
      <c r="J84" s="16"/>
      <c r="K84" s="16"/>
      <c r="L84" s="16"/>
      <c r="M84" s="16"/>
      <c r="N84" s="17"/>
      <c r="O84" s="18"/>
      <c r="P84" s="24"/>
      <c r="Q84" s="26"/>
      <c r="R84" s="26"/>
      <c r="S84" s="28"/>
      <c r="T84" s="28"/>
      <c r="U84" s="84"/>
      <c r="V84" s="57" t="s">
        <v>23</v>
      </c>
      <c r="W84" s="22" t="b">
        <f t="shared" si="4"/>
        <v>0</v>
      </c>
      <c r="X84" s="22"/>
      <c r="Y84" s="30">
        <f t="shared" si="5"/>
        <v>0</v>
      </c>
      <c r="Z84" s="58" t="str">
        <f t="shared" si="6"/>
        <v>ÇOK DÜŞÜK</v>
      </c>
      <c r="AA84" s="16"/>
      <c r="AB84" s="16"/>
      <c r="AC84" s="16"/>
      <c r="AD84" s="16"/>
      <c r="AE84" s="19"/>
      <c r="AF84" s="20"/>
      <c r="AG84" s="34" t="s">
        <v>23</v>
      </c>
      <c r="AH84" s="16"/>
      <c r="AI84" s="16"/>
      <c r="AJ84" s="16"/>
      <c r="AK84" s="32"/>
      <c r="AL84" s="11"/>
      <c r="AM84" s="34" t="s">
        <v>23</v>
      </c>
      <c r="AN84" s="16"/>
      <c r="AO84" s="16"/>
      <c r="AP84" s="20"/>
      <c r="AQ84" s="16"/>
      <c r="AR84" s="16"/>
      <c r="AS84" s="16"/>
      <c r="AT84" s="16"/>
      <c r="AU84" s="16"/>
      <c r="AV84" s="16"/>
      <c r="AW84" s="32"/>
    </row>
    <row r="85" spans="2:49" s="12" customFormat="1" ht="54.6" customHeight="1">
      <c r="B85" s="11"/>
      <c r="C85" s="43"/>
      <c r="D85" s="16"/>
      <c r="E85" s="16"/>
      <c r="F85" s="16"/>
      <c r="G85" s="20"/>
      <c r="H85" s="16"/>
      <c r="I85" s="19" t="s">
        <v>23</v>
      </c>
      <c r="J85" s="16"/>
      <c r="K85" s="16"/>
      <c r="L85" s="16"/>
      <c r="M85" s="16"/>
      <c r="N85" s="17"/>
      <c r="O85" s="18"/>
      <c r="P85" s="24"/>
      <c r="Q85" s="26"/>
      <c r="R85" s="26"/>
      <c r="S85" s="28"/>
      <c r="T85" s="28"/>
      <c r="U85" s="84"/>
      <c r="V85" s="57" t="s">
        <v>23</v>
      </c>
      <c r="W85" s="22" t="b">
        <f t="shared" si="4"/>
        <v>0</v>
      </c>
      <c r="X85" s="22"/>
      <c r="Y85" s="30">
        <f t="shared" si="5"/>
        <v>0</v>
      </c>
      <c r="Z85" s="58" t="str">
        <f t="shared" si="6"/>
        <v>ÇOK DÜŞÜK</v>
      </c>
      <c r="AA85" s="16"/>
      <c r="AB85" s="16"/>
      <c r="AC85" s="16"/>
      <c r="AD85" s="16"/>
      <c r="AE85" s="19"/>
      <c r="AF85" s="20"/>
      <c r="AG85" s="34" t="s">
        <v>23</v>
      </c>
      <c r="AH85" s="16"/>
      <c r="AI85" s="16"/>
      <c r="AJ85" s="16"/>
      <c r="AK85" s="32"/>
      <c r="AL85" s="11"/>
      <c r="AM85" s="34" t="s">
        <v>23</v>
      </c>
      <c r="AN85" s="16"/>
      <c r="AO85" s="16"/>
      <c r="AP85" s="20"/>
      <c r="AQ85" s="16"/>
      <c r="AR85" s="16"/>
      <c r="AS85" s="16"/>
      <c r="AT85" s="16"/>
      <c r="AU85" s="16"/>
      <c r="AV85" s="16"/>
      <c r="AW85" s="32"/>
    </row>
    <row r="86" spans="2:49" s="12" customFormat="1" ht="54.6" customHeight="1">
      <c r="B86" s="11"/>
      <c r="C86" s="43"/>
      <c r="D86" s="16"/>
      <c r="E86" s="16"/>
      <c r="F86" s="16"/>
      <c r="G86" s="20"/>
      <c r="H86" s="16"/>
      <c r="I86" s="19" t="s">
        <v>23</v>
      </c>
      <c r="J86" s="16"/>
      <c r="K86" s="16"/>
      <c r="L86" s="16"/>
      <c r="M86" s="16"/>
      <c r="N86" s="17"/>
      <c r="O86" s="18"/>
      <c r="P86" s="24"/>
      <c r="Q86" s="26"/>
      <c r="R86" s="26"/>
      <c r="S86" s="28"/>
      <c r="T86" s="28"/>
      <c r="U86" s="84"/>
      <c r="V86" s="57" t="s">
        <v>23</v>
      </c>
      <c r="W86" s="22" t="b">
        <f t="shared" si="4"/>
        <v>0</v>
      </c>
      <c r="X86" s="22"/>
      <c r="Y86" s="30">
        <f t="shared" si="5"/>
        <v>0</v>
      </c>
      <c r="Z86" s="58" t="str">
        <f t="shared" si="6"/>
        <v>ÇOK DÜŞÜK</v>
      </c>
      <c r="AA86" s="16"/>
      <c r="AB86" s="16"/>
      <c r="AC86" s="16"/>
      <c r="AD86" s="16"/>
      <c r="AE86" s="19"/>
      <c r="AF86" s="20"/>
      <c r="AG86" s="34" t="s">
        <v>23</v>
      </c>
      <c r="AH86" s="16"/>
      <c r="AI86" s="16"/>
      <c r="AJ86" s="16"/>
      <c r="AK86" s="32"/>
      <c r="AL86" s="11"/>
      <c r="AM86" s="34" t="s">
        <v>23</v>
      </c>
      <c r="AN86" s="16"/>
      <c r="AO86" s="16"/>
      <c r="AP86" s="20"/>
      <c r="AQ86" s="16"/>
      <c r="AR86" s="16"/>
      <c r="AS86" s="16"/>
      <c r="AT86" s="16"/>
      <c r="AU86" s="16"/>
      <c r="AV86" s="16"/>
      <c r="AW86" s="32"/>
    </row>
    <row r="87" spans="2:49" s="12" customFormat="1" ht="54.6" customHeight="1">
      <c r="B87" s="11"/>
      <c r="C87" s="43"/>
      <c r="D87" s="16"/>
      <c r="E87" s="16"/>
      <c r="F87" s="16"/>
      <c r="G87" s="20"/>
      <c r="H87" s="16"/>
      <c r="I87" s="19" t="s">
        <v>23</v>
      </c>
      <c r="J87" s="16"/>
      <c r="K87" s="16"/>
      <c r="L87" s="16"/>
      <c r="M87" s="16"/>
      <c r="N87" s="17"/>
      <c r="O87" s="18"/>
      <c r="P87" s="24"/>
      <c r="Q87" s="26"/>
      <c r="R87" s="26"/>
      <c r="S87" s="28"/>
      <c r="T87" s="28"/>
      <c r="U87" s="84"/>
      <c r="V87" s="57" t="s">
        <v>23</v>
      </c>
      <c r="W87" s="22" t="b">
        <f t="shared" si="4"/>
        <v>0</v>
      </c>
      <c r="X87" s="22"/>
      <c r="Y87" s="30">
        <f t="shared" si="5"/>
        <v>0</v>
      </c>
      <c r="Z87" s="58" t="str">
        <f t="shared" si="6"/>
        <v>ÇOK DÜŞÜK</v>
      </c>
      <c r="AA87" s="16"/>
      <c r="AB87" s="16"/>
      <c r="AC87" s="16"/>
      <c r="AD87" s="16"/>
      <c r="AE87" s="19"/>
      <c r="AF87" s="20"/>
      <c r="AG87" s="34" t="s">
        <v>23</v>
      </c>
      <c r="AH87" s="16"/>
      <c r="AI87" s="16"/>
      <c r="AJ87" s="16"/>
      <c r="AK87" s="32"/>
      <c r="AL87" s="11"/>
      <c r="AM87" s="34" t="s">
        <v>23</v>
      </c>
      <c r="AN87" s="16"/>
      <c r="AO87" s="16"/>
      <c r="AP87" s="20"/>
      <c r="AQ87" s="16"/>
      <c r="AR87" s="16"/>
      <c r="AS87" s="16"/>
      <c r="AT87" s="16"/>
      <c r="AU87" s="16"/>
      <c r="AV87" s="16"/>
      <c r="AW87" s="32"/>
    </row>
    <row r="88" spans="2:49" s="12" customFormat="1" ht="54.6" customHeight="1">
      <c r="B88" s="11"/>
      <c r="C88" s="43"/>
      <c r="D88" s="16"/>
      <c r="E88" s="16"/>
      <c r="F88" s="16"/>
      <c r="G88" s="20"/>
      <c r="H88" s="16"/>
      <c r="I88" s="19" t="s">
        <v>23</v>
      </c>
      <c r="J88" s="16"/>
      <c r="K88" s="16"/>
      <c r="L88" s="16"/>
      <c r="M88" s="16"/>
      <c r="N88" s="17"/>
      <c r="O88" s="18"/>
      <c r="P88" s="24"/>
      <c r="Q88" s="26"/>
      <c r="R88" s="26"/>
      <c r="S88" s="28"/>
      <c r="T88" s="28"/>
      <c r="U88" s="84"/>
      <c r="V88" s="57" t="s">
        <v>23</v>
      </c>
      <c r="W88" s="22" t="b">
        <f t="shared" si="4"/>
        <v>0</v>
      </c>
      <c r="X88" s="22"/>
      <c r="Y88" s="30">
        <f t="shared" si="5"/>
        <v>0</v>
      </c>
      <c r="Z88" s="58" t="str">
        <f t="shared" si="6"/>
        <v>ÇOK DÜŞÜK</v>
      </c>
      <c r="AA88" s="16"/>
      <c r="AB88" s="16"/>
      <c r="AC88" s="16"/>
      <c r="AD88" s="16"/>
      <c r="AE88" s="19"/>
      <c r="AF88" s="20"/>
      <c r="AG88" s="34" t="s">
        <v>23</v>
      </c>
      <c r="AH88" s="16"/>
      <c r="AI88" s="16"/>
      <c r="AJ88" s="16"/>
      <c r="AK88" s="32"/>
      <c r="AL88" s="11"/>
      <c r="AM88" s="34" t="s">
        <v>23</v>
      </c>
      <c r="AN88" s="16"/>
      <c r="AO88" s="16"/>
      <c r="AP88" s="20"/>
      <c r="AQ88" s="16"/>
      <c r="AR88" s="16"/>
      <c r="AS88" s="16"/>
      <c r="AT88" s="16"/>
      <c r="AU88" s="16"/>
      <c r="AV88" s="16"/>
      <c r="AW88" s="32"/>
    </row>
    <row r="89" spans="2:49" s="12" customFormat="1" ht="54.6" customHeight="1">
      <c r="B89" s="11"/>
      <c r="C89" s="43"/>
      <c r="D89" s="16"/>
      <c r="E89" s="16"/>
      <c r="F89" s="16"/>
      <c r="G89" s="20"/>
      <c r="H89" s="16"/>
      <c r="I89" s="19" t="s">
        <v>23</v>
      </c>
      <c r="J89" s="16"/>
      <c r="K89" s="16"/>
      <c r="L89" s="16"/>
      <c r="M89" s="16"/>
      <c r="N89" s="17"/>
      <c r="O89" s="18"/>
      <c r="P89" s="24"/>
      <c r="Q89" s="26"/>
      <c r="R89" s="26"/>
      <c r="S89" s="28"/>
      <c r="T89" s="28"/>
      <c r="U89" s="84"/>
      <c r="V89" s="57" t="s">
        <v>23</v>
      </c>
      <c r="W89" s="22" t="b">
        <f t="shared" si="4"/>
        <v>0</v>
      </c>
      <c r="X89" s="22"/>
      <c r="Y89" s="30">
        <f t="shared" si="5"/>
        <v>0</v>
      </c>
      <c r="Z89" s="58" t="str">
        <f t="shared" si="6"/>
        <v>ÇOK DÜŞÜK</v>
      </c>
      <c r="AA89" s="16"/>
      <c r="AB89" s="16"/>
      <c r="AC89" s="16"/>
      <c r="AD89" s="16"/>
      <c r="AE89" s="19"/>
      <c r="AF89" s="20"/>
      <c r="AG89" s="34" t="s">
        <v>23</v>
      </c>
      <c r="AH89" s="16"/>
      <c r="AI89" s="16"/>
      <c r="AJ89" s="16"/>
      <c r="AK89" s="32"/>
      <c r="AL89" s="11"/>
      <c r="AM89" s="34" t="s">
        <v>23</v>
      </c>
      <c r="AN89" s="16"/>
      <c r="AO89" s="16"/>
      <c r="AP89" s="20"/>
      <c r="AQ89" s="16"/>
      <c r="AR89" s="16"/>
      <c r="AS89" s="16"/>
      <c r="AT89" s="16"/>
      <c r="AU89" s="16"/>
      <c r="AV89" s="16"/>
      <c r="AW89" s="32"/>
    </row>
    <row r="90" spans="2:49" s="12" customFormat="1" ht="54.6" customHeight="1">
      <c r="B90" s="11"/>
      <c r="C90" s="43"/>
      <c r="D90" s="16"/>
      <c r="E90" s="16"/>
      <c r="F90" s="16"/>
      <c r="G90" s="20"/>
      <c r="H90" s="16"/>
      <c r="I90" s="19" t="s">
        <v>23</v>
      </c>
      <c r="J90" s="16"/>
      <c r="K90" s="16"/>
      <c r="L90" s="16"/>
      <c r="M90" s="16"/>
      <c r="N90" s="17"/>
      <c r="O90" s="18"/>
      <c r="P90" s="24"/>
      <c r="Q90" s="26"/>
      <c r="R90" s="26"/>
      <c r="S90" s="28"/>
      <c r="T90" s="28"/>
      <c r="U90" s="84"/>
      <c r="V90" s="57" t="s">
        <v>23</v>
      </c>
      <c r="W90" s="22" t="b">
        <f t="shared" si="4"/>
        <v>0</v>
      </c>
      <c r="X90" s="22"/>
      <c r="Y90" s="30">
        <f t="shared" si="5"/>
        <v>0</v>
      </c>
      <c r="Z90" s="58" t="str">
        <f t="shared" si="6"/>
        <v>ÇOK DÜŞÜK</v>
      </c>
      <c r="AA90" s="16"/>
      <c r="AB90" s="16"/>
      <c r="AC90" s="16"/>
      <c r="AD90" s="16"/>
      <c r="AE90" s="19"/>
      <c r="AF90" s="20"/>
      <c r="AG90" s="34" t="s">
        <v>23</v>
      </c>
      <c r="AH90" s="16"/>
      <c r="AI90" s="16"/>
      <c r="AJ90" s="16"/>
      <c r="AK90" s="32"/>
      <c r="AL90" s="11"/>
      <c r="AM90" s="34" t="s">
        <v>23</v>
      </c>
      <c r="AN90" s="16"/>
      <c r="AO90" s="16"/>
      <c r="AP90" s="20"/>
      <c r="AQ90" s="16"/>
      <c r="AR90" s="16"/>
      <c r="AS90" s="16"/>
      <c r="AT90" s="16"/>
      <c r="AU90" s="16"/>
      <c r="AV90" s="16"/>
      <c r="AW90" s="32"/>
    </row>
    <row r="91" spans="2:49" s="12" customFormat="1" ht="54.6" customHeight="1">
      <c r="B91" s="11"/>
      <c r="C91" s="43"/>
      <c r="D91" s="16"/>
      <c r="E91" s="16"/>
      <c r="F91" s="16"/>
      <c r="G91" s="20"/>
      <c r="H91" s="16"/>
      <c r="I91" s="19" t="s">
        <v>23</v>
      </c>
      <c r="J91" s="16"/>
      <c r="K91" s="16"/>
      <c r="L91" s="16"/>
      <c r="M91" s="16"/>
      <c r="N91" s="17"/>
      <c r="O91" s="18"/>
      <c r="P91" s="24"/>
      <c r="Q91" s="26"/>
      <c r="R91" s="26"/>
      <c r="S91" s="28"/>
      <c r="T91" s="28"/>
      <c r="U91" s="84"/>
      <c r="V91" s="57" t="s">
        <v>23</v>
      </c>
      <c r="W91" s="22" t="b">
        <f t="shared" si="4"/>
        <v>0</v>
      </c>
      <c r="X91" s="22"/>
      <c r="Y91" s="30">
        <f t="shared" si="5"/>
        <v>0</v>
      </c>
      <c r="Z91" s="58" t="str">
        <f t="shared" si="6"/>
        <v>ÇOK DÜŞÜK</v>
      </c>
      <c r="AA91" s="16"/>
      <c r="AB91" s="16"/>
      <c r="AC91" s="16"/>
      <c r="AD91" s="16"/>
      <c r="AE91" s="19"/>
      <c r="AF91" s="20"/>
      <c r="AG91" s="34" t="s">
        <v>23</v>
      </c>
      <c r="AH91" s="16"/>
      <c r="AI91" s="16"/>
      <c r="AJ91" s="16"/>
      <c r="AK91" s="32"/>
      <c r="AL91" s="11"/>
      <c r="AM91" s="34" t="s">
        <v>23</v>
      </c>
      <c r="AN91" s="16"/>
      <c r="AO91" s="16"/>
      <c r="AP91" s="20"/>
      <c r="AQ91" s="16"/>
      <c r="AR91" s="16"/>
      <c r="AS91" s="16"/>
      <c r="AT91" s="16"/>
      <c r="AU91" s="16"/>
      <c r="AV91" s="16"/>
      <c r="AW91" s="32"/>
    </row>
    <row r="92" spans="2:49" s="12" customFormat="1" ht="54.6" customHeight="1">
      <c r="B92" s="11"/>
      <c r="C92" s="43"/>
      <c r="D92" s="16"/>
      <c r="E92" s="16"/>
      <c r="F92" s="16"/>
      <c r="G92" s="20"/>
      <c r="H92" s="16"/>
      <c r="I92" s="19" t="s">
        <v>23</v>
      </c>
      <c r="J92" s="16"/>
      <c r="K92" s="16"/>
      <c r="L92" s="16"/>
      <c r="M92" s="16"/>
      <c r="N92" s="17"/>
      <c r="O92" s="18"/>
      <c r="P92" s="24"/>
      <c r="Q92" s="26"/>
      <c r="R92" s="26"/>
      <c r="S92" s="28"/>
      <c r="T92" s="28"/>
      <c r="U92" s="84"/>
      <c r="V92" s="57" t="s">
        <v>23</v>
      </c>
      <c r="W92" s="22" t="b">
        <f t="shared" si="4"/>
        <v>0</v>
      </c>
      <c r="X92" s="22"/>
      <c r="Y92" s="30">
        <f t="shared" si="5"/>
        <v>0</v>
      </c>
      <c r="Z92" s="58" t="str">
        <f t="shared" si="6"/>
        <v>ÇOK DÜŞÜK</v>
      </c>
      <c r="AA92" s="16"/>
      <c r="AB92" s="16"/>
      <c r="AC92" s="16"/>
      <c r="AD92" s="16"/>
      <c r="AE92" s="19"/>
      <c r="AF92" s="20"/>
      <c r="AG92" s="34" t="s">
        <v>23</v>
      </c>
      <c r="AH92" s="16"/>
      <c r="AI92" s="16"/>
      <c r="AJ92" s="16"/>
      <c r="AK92" s="32"/>
      <c r="AL92" s="11"/>
      <c r="AM92" s="34" t="s">
        <v>23</v>
      </c>
      <c r="AN92" s="16"/>
      <c r="AO92" s="16"/>
      <c r="AP92" s="20"/>
      <c r="AQ92" s="16"/>
      <c r="AR92" s="16"/>
      <c r="AS92" s="16"/>
      <c r="AT92" s="16"/>
      <c r="AU92" s="16"/>
      <c r="AV92" s="16"/>
      <c r="AW92" s="32"/>
    </row>
    <row r="93" spans="2:49" s="12" customFormat="1" ht="54.6" customHeight="1">
      <c r="B93" s="11"/>
      <c r="C93" s="43"/>
      <c r="D93" s="16"/>
      <c r="E93" s="16"/>
      <c r="F93" s="16"/>
      <c r="G93" s="20"/>
      <c r="H93" s="16"/>
      <c r="I93" s="19" t="s">
        <v>23</v>
      </c>
      <c r="J93" s="16"/>
      <c r="K93" s="16"/>
      <c r="L93" s="16"/>
      <c r="M93" s="16"/>
      <c r="N93" s="17"/>
      <c r="O93" s="18"/>
      <c r="P93" s="24"/>
      <c r="Q93" s="26"/>
      <c r="R93" s="26"/>
      <c r="S93" s="28"/>
      <c r="T93" s="28"/>
      <c r="U93" s="84"/>
      <c r="V93" s="57" t="s">
        <v>23</v>
      </c>
      <c r="W93" s="22" t="b">
        <f t="shared" si="4"/>
        <v>0</v>
      </c>
      <c r="X93" s="22"/>
      <c r="Y93" s="30">
        <f t="shared" si="5"/>
        <v>0</v>
      </c>
      <c r="Z93" s="58" t="str">
        <f t="shared" si="6"/>
        <v>ÇOK DÜŞÜK</v>
      </c>
      <c r="AA93" s="16"/>
      <c r="AB93" s="16"/>
      <c r="AC93" s="16"/>
      <c r="AD93" s="16"/>
      <c r="AE93" s="19"/>
      <c r="AF93" s="20"/>
      <c r="AG93" s="34" t="s">
        <v>23</v>
      </c>
      <c r="AH93" s="16"/>
      <c r="AI93" s="16"/>
      <c r="AJ93" s="16"/>
      <c r="AK93" s="32"/>
      <c r="AL93" s="11"/>
      <c r="AM93" s="34" t="s">
        <v>23</v>
      </c>
      <c r="AN93" s="16"/>
      <c r="AO93" s="16"/>
      <c r="AP93" s="20"/>
      <c r="AQ93" s="16"/>
      <c r="AR93" s="16"/>
      <c r="AS93" s="16"/>
      <c r="AT93" s="16"/>
      <c r="AU93" s="16"/>
      <c r="AV93" s="16"/>
      <c r="AW93" s="32"/>
    </row>
    <row r="94" spans="2:49" s="12" customFormat="1" ht="54.6" customHeight="1">
      <c r="B94" s="11"/>
      <c r="C94" s="43"/>
      <c r="D94" s="16"/>
      <c r="E94" s="16"/>
      <c r="F94" s="16"/>
      <c r="G94" s="20"/>
      <c r="H94" s="16"/>
      <c r="I94" s="19" t="s">
        <v>23</v>
      </c>
      <c r="J94" s="16"/>
      <c r="K94" s="16"/>
      <c r="L94" s="16"/>
      <c r="M94" s="16"/>
      <c r="N94" s="17"/>
      <c r="O94" s="18"/>
      <c r="P94" s="24"/>
      <c r="Q94" s="26"/>
      <c r="R94" s="26"/>
      <c r="S94" s="28"/>
      <c r="T94" s="28"/>
      <c r="U94" s="84"/>
      <c r="V94" s="57" t="s">
        <v>23</v>
      </c>
      <c r="W94" s="22" t="b">
        <f t="shared" si="4"/>
        <v>0</v>
      </c>
      <c r="X94" s="22"/>
      <c r="Y94" s="30">
        <f t="shared" si="5"/>
        <v>0</v>
      </c>
      <c r="Z94" s="58" t="str">
        <f t="shared" si="6"/>
        <v>ÇOK DÜŞÜK</v>
      </c>
      <c r="AA94" s="16"/>
      <c r="AB94" s="16"/>
      <c r="AC94" s="16"/>
      <c r="AD94" s="16"/>
      <c r="AE94" s="19"/>
      <c r="AF94" s="20"/>
      <c r="AG94" s="34" t="s">
        <v>23</v>
      </c>
      <c r="AH94" s="16"/>
      <c r="AI94" s="16"/>
      <c r="AJ94" s="16"/>
      <c r="AK94" s="32"/>
      <c r="AL94" s="11"/>
      <c r="AM94" s="34" t="s">
        <v>23</v>
      </c>
      <c r="AN94" s="16"/>
      <c r="AO94" s="16"/>
      <c r="AP94" s="20"/>
      <c r="AQ94" s="16"/>
      <c r="AR94" s="16"/>
      <c r="AS94" s="16"/>
      <c r="AT94" s="16"/>
      <c r="AU94" s="16"/>
      <c r="AV94" s="16"/>
      <c r="AW94" s="32"/>
    </row>
    <row r="95" spans="2:49" s="12" customFormat="1" ht="54.6" customHeight="1">
      <c r="B95" s="11"/>
      <c r="C95" s="43"/>
      <c r="D95" s="16"/>
      <c r="E95" s="16"/>
      <c r="F95" s="16"/>
      <c r="G95" s="20"/>
      <c r="H95" s="16"/>
      <c r="I95" s="19" t="s">
        <v>23</v>
      </c>
      <c r="J95" s="16"/>
      <c r="K95" s="16"/>
      <c r="L95" s="16"/>
      <c r="M95" s="16"/>
      <c r="N95" s="17"/>
      <c r="O95" s="18"/>
      <c r="P95" s="24"/>
      <c r="Q95" s="26"/>
      <c r="R95" s="26"/>
      <c r="S95" s="28"/>
      <c r="T95" s="28"/>
      <c r="U95" s="84"/>
      <c r="V95" s="57" t="s">
        <v>23</v>
      </c>
      <c r="W95" s="22" t="b">
        <f t="shared" si="4"/>
        <v>0</v>
      </c>
      <c r="X95" s="22"/>
      <c r="Y95" s="30">
        <f t="shared" si="5"/>
        <v>0</v>
      </c>
      <c r="Z95" s="58" t="str">
        <f t="shared" si="6"/>
        <v>ÇOK DÜŞÜK</v>
      </c>
      <c r="AA95" s="16"/>
      <c r="AB95" s="16"/>
      <c r="AC95" s="16"/>
      <c r="AD95" s="16"/>
      <c r="AE95" s="19"/>
      <c r="AF95" s="20"/>
      <c r="AG95" s="34" t="s">
        <v>23</v>
      </c>
      <c r="AH95" s="16"/>
      <c r="AI95" s="16"/>
      <c r="AJ95" s="16"/>
      <c r="AK95" s="32"/>
      <c r="AL95" s="11"/>
      <c r="AM95" s="34" t="s">
        <v>23</v>
      </c>
      <c r="AN95" s="16"/>
      <c r="AO95" s="16"/>
      <c r="AP95" s="20"/>
      <c r="AQ95" s="16"/>
      <c r="AR95" s="16"/>
      <c r="AS95" s="16"/>
      <c r="AT95" s="16"/>
      <c r="AU95" s="16"/>
      <c r="AV95" s="16"/>
      <c r="AW95" s="32"/>
    </row>
    <row r="96" spans="2:49" s="12" customFormat="1" ht="54.6" customHeight="1">
      <c r="B96" s="11"/>
      <c r="C96" s="43"/>
      <c r="D96" s="16"/>
      <c r="E96" s="16"/>
      <c r="F96" s="16"/>
      <c r="G96" s="20"/>
      <c r="H96" s="16"/>
      <c r="I96" s="19" t="s">
        <v>23</v>
      </c>
      <c r="J96" s="16"/>
      <c r="K96" s="16"/>
      <c r="L96" s="16"/>
      <c r="M96" s="16"/>
      <c r="N96" s="17"/>
      <c r="O96" s="18"/>
      <c r="P96" s="24"/>
      <c r="Q96" s="26"/>
      <c r="R96" s="26"/>
      <c r="S96" s="28"/>
      <c r="T96" s="28"/>
      <c r="U96" s="84"/>
      <c r="V96" s="57" t="s">
        <v>23</v>
      </c>
      <c r="W96" s="22" t="b">
        <f t="shared" si="4"/>
        <v>0</v>
      </c>
      <c r="X96" s="22"/>
      <c r="Y96" s="30">
        <f t="shared" si="5"/>
        <v>0</v>
      </c>
      <c r="Z96" s="58" t="str">
        <f t="shared" si="6"/>
        <v>ÇOK DÜŞÜK</v>
      </c>
      <c r="AA96" s="16"/>
      <c r="AB96" s="16"/>
      <c r="AC96" s="16"/>
      <c r="AD96" s="16"/>
      <c r="AE96" s="19"/>
      <c r="AF96" s="20"/>
      <c r="AG96" s="34" t="s">
        <v>23</v>
      </c>
      <c r="AH96" s="16"/>
      <c r="AI96" s="16"/>
      <c r="AJ96" s="16"/>
      <c r="AK96" s="32"/>
      <c r="AL96" s="11"/>
      <c r="AM96" s="34" t="s">
        <v>23</v>
      </c>
      <c r="AN96" s="16"/>
      <c r="AO96" s="16"/>
      <c r="AP96" s="20"/>
      <c r="AQ96" s="16"/>
      <c r="AR96" s="16"/>
      <c r="AS96" s="16"/>
      <c r="AT96" s="16"/>
      <c r="AU96" s="16"/>
      <c r="AV96" s="16"/>
      <c r="AW96" s="32"/>
    </row>
    <row r="97" spans="2:49" s="12" customFormat="1" ht="54.6" customHeight="1">
      <c r="B97" s="11"/>
      <c r="C97" s="43"/>
      <c r="D97" s="16"/>
      <c r="E97" s="16"/>
      <c r="F97" s="16"/>
      <c r="G97" s="20"/>
      <c r="H97" s="16"/>
      <c r="I97" s="19" t="s">
        <v>23</v>
      </c>
      <c r="J97" s="16"/>
      <c r="K97" s="16"/>
      <c r="L97" s="16"/>
      <c r="M97" s="16"/>
      <c r="N97" s="17"/>
      <c r="O97" s="18"/>
      <c r="P97" s="24"/>
      <c r="Q97" s="26"/>
      <c r="R97" s="26"/>
      <c r="S97" s="28"/>
      <c r="T97" s="28"/>
      <c r="U97" s="84"/>
      <c r="V97" s="57" t="s">
        <v>23</v>
      </c>
      <c r="W97" s="22" t="b">
        <f t="shared" si="4"/>
        <v>0</v>
      </c>
      <c r="X97" s="22"/>
      <c r="Y97" s="30">
        <f t="shared" si="5"/>
        <v>0</v>
      </c>
      <c r="Z97" s="58" t="str">
        <f t="shared" si="6"/>
        <v>ÇOK DÜŞÜK</v>
      </c>
      <c r="AA97" s="16"/>
      <c r="AB97" s="16"/>
      <c r="AC97" s="16"/>
      <c r="AD97" s="16"/>
      <c r="AE97" s="19"/>
      <c r="AF97" s="20"/>
      <c r="AG97" s="34" t="s">
        <v>23</v>
      </c>
      <c r="AH97" s="16"/>
      <c r="AI97" s="16"/>
      <c r="AJ97" s="16"/>
      <c r="AK97" s="32"/>
      <c r="AL97" s="11"/>
      <c r="AM97" s="34" t="s">
        <v>23</v>
      </c>
      <c r="AN97" s="16"/>
      <c r="AO97" s="16"/>
      <c r="AP97" s="20"/>
      <c r="AQ97" s="16"/>
      <c r="AR97" s="16"/>
      <c r="AS97" s="16"/>
      <c r="AT97" s="16"/>
      <c r="AU97" s="16"/>
      <c r="AV97" s="16"/>
      <c r="AW97" s="32"/>
    </row>
    <row r="98" spans="2:49" s="12" customFormat="1" ht="54.6" customHeight="1">
      <c r="B98" s="11"/>
      <c r="C98" s="43"/>
      <c r="D98" s="16"/>
      <c r="E98" s="16"/>
      <c r="F98" s="16"/>
      <c r="G98" s="20"/>
      <c r="H98" s="16"/>
      <c r="I98" s="19" t="s">
        <v>23</v>
      </c>
      <c r="J98" s="16"/>
      <c r="K98" s="16"/>
      <c r="L98" s="16"/>
      <c r="M98" s="16"/>
      <c r="N98" s="17"/>
      <c r="O98" s="18"/>
      <c r="P98" s="24"/>
      <c r="Q98" s="26"/>
      <c r="R98" s="26"/>
      <c r="S98" s="28"/>
      <c r="T98" s="28"/>
      <c r="U98" s="84"/>
      <c r="V98" s="57" t="s">
        <v>23</v>
      </c>
      <c r="W98" s="22" t="b">
        <f t="shared" ref="W98:W118" si="15">IF(V98="Yeterli",0.1,IF(V98="Zayıf",0.8, IF(V98="Kısmen Yeterli", 0.4, IF(V98="Yeterli Değil",1))))</f>
        <v>0</v>
      </c>
      <c r="X98" s="22"/>
      <c r="Y98" s="30">
        <f t="shared" ref="Y98:Y118" si="16">S98*W98</f>
        <v>0</v>
      </c>
      <c r="Z98" s="58" t="str">
        <f t="shared" ref="Z98:Z118" si="17">IF(Y98&lt;3,"ÇOK DÜŞÜK",IF(Y98&lt;6,"DÜŞÜK",IF(Y98&lt;12,"ORTA",IF(Y98&lt;20," YÜKSEK",IF(Y98&lt;26,"ÇOK YÜKSEK")))))</f>
        <v>ÇOK DÜŞÜK</v>
      </c>
      <c r="AA98" s="16"/>
      <c r="AB98" s="16"/>
      <c r="AC98" s="16"/>
      <c r="AD98" s="16"/>
      <c r="AE98" s="19"/>
      <c r="AF98" s="20"/>
      <c r="AG98" s="34" t="s">
        <v>23</v>
      </c>
      <c r="AH98" s="16"/>
      <c r="AI98" s="16"/>
      <c r="AJ98" s="16"/>
      <c r="AK98" s="32"/>
      <c r="AL98" s="11"/>
      <c r="AM98" s="34" t="s">
        <v>23</v>
      </c>
      <c r="AN98" s="16"/>
      <c r="AO98" s="16"/>
      <c r="AP98" s="20"/>
      <c r="AQ98" s="16"/>
      <c r="AR98" s="16"/>
      <c r="AS98" s="16"/>
      <c r="AT98" s="16"/>
      <c r="AU98" s="16"/>
      <c r="AV98" s="16"/>
      <c r="AW98" s="32"/>
    </row>
    <row r="99" spans="2:49" s="12" customFormat="1" ht="54.6" customHeight="1">
      <c r="B99" s="11"/>
      <c r="C99" s="43"/>
      <c r="D99" s="16"/>
      <c r="E99" s="16"/>
      <c r="F99" s="16"/>
      <c r="G99" s="20"/>
      <c r="H99" s="16"/>
      <c r="I99" s="19" t="s">
        <v>23</v>
      </c>
      <c r="J99" s="16"/>
      <c r="K99" s="16"/>
      <c r="L99" s="16"/>
      <c r="M99" s="16"/>
      <c r="N99" s="17"/>
      <c r="O99" s="18"/>
      <c r="P99" s="24"/>
      <c r="Q99" s="26"/>
      <c r="R99" s="26"/>
      <c r="S99" s="28"/>
      <c r="T99" s="28"/>
      <c r="U99" s="84"/>
      <c r="V99" s="57" t="s">
        <v>23</v>
      </c>
      <c r="W99" s="22" t="b">
        <f t="shared" si="15"/>
        <v>0</v>
      </c>
      <c r="X99" s="22"/>
      <c r="Y99" s="30">
        <f t="shared" si="16"/>
        <v>0</v>
      </c>
      <c r="Z99" s="58" t="str">
        <f t="shared" si="17"/>
        <v>ÇOK DÜŞÜK</v>
      </c>
      <c r="AA99" s="16"/>
      <c r="AB99" s="16"/>
      <c r="AC99" s="16"/>
      <c r="AD99" s="16"/>
      <c r="AE99" s="19"/>
      <c r="AF99" s="20"/>
      <c r="AG99" s="34" t="s">
        <v>23</v>
      </c>
      <c r="AH99" s="16"/>
      <c r="AI99" s="16"/>
      <c r="AJ99" s="16"/>
      <c r="AK99" s="32"/>
      <c r="AL99" s="11"/>
      <c r="AM99" s="34" t="s">
        <v>23</v>
      </c>
      <c r="AN99" s="16"/>
      <c r="AO99" s="16"/>
      <c r="AP99" s="20"/>
      <c r="AQ99" s="16"/>
      <c r="AR99" s="16"/>
      <c r="AS99" s="16"/>
      <c r="AT99" s="16"/>
      <c r="AU99" s="16"/>
      <c r="AV99" s="16"/>
      <c r="AW99" s="32"/>
    </row>
    <row r="100" spans="2:49" s="12" customFormat="1" ht="54.6" customHeight="1">
      <c r="B100" s="11"/>
      <c r="C100" s="43"/>
      <c r="D100" s="16"/>
      <c r="E100" s="16"/>
      <c r="F100" s="16"/>
      <c r="G100" s="20"/>
      <c r="H100" s="16"/>
      <c r="I100" s="19" t="s">
        <v>23</v>
      </c>
      <c r="J100" s="16"/>
      <c r="K100" s="16"/>
      <c r="L100" s="16"/>
      <c r="M100" s="16"/>
      <c r="N100" s="17"/>
      <c r="O100" s="18"/>
      <c r="P100" s="24"/>
      <c r="Q100" s="26"/>
      <c r="R100" s="26"/>
      <c r="S100" s="28"/>
      <c r="T100" s="28"/>
      <c r="U100" s="84"/>
      <c r="V100" s="57" t="s">
        <v>23</v>
      </c>
      <c r="W100" s="22" t="b">
        <f t="shared" si="15"/>
        <v>0</v>
      </c>
      <c r="X100" s="22"/>
      <c r="Y100" s="30">
        <f t="shared" si="16"/>
        <v>0</v>
      </c>
      <c r="Z100" s="58" t="str">
        <f t="shared" si="17"/>
        <v>ÇOK DÜŞÜK</v>
      </c>
      <c r="AA100" s="16"/>
      <c r="AB100" s="16"/>
      <c r="AC100" s="16"/>
      <c r="AD100" s="16"/>
      <c r="AE100" s="19"/>
      <c r="AF100" s="20"/>
      <c r="AG100" s="34" t="s">
        <v>23</v>
      </c>
      <c r="AH100" s="16"/>
      <c r="AI100" s="16"/>
      <c r="AJ100" s="16"/>
      <c r="AK100" s="32"/>
      <c r="AL100" s="11"/>
      <c r="AM100" s="34" t="s">
        <v>23</v>
      </c>
      <c r="AN100" s="16"/>
      <c r="AO100" s="16"/>
      <c r="AP100" s="20"/>
      <c r="AQ100" s="16"/>
      <c r="AR100" s="16"/>
      <c r="AS100" s="16"/>
      <c r="AT100" s="16"/>
      <c r="AU100" s="16"/>
      <c r="AV100" s="16"/>
      <c r="AW100" s="32"/>
    </row>
    <row r="101" spans="2:49" s="12" customFormat="1" ht="54.6" customHeight="1">
      <c r="B101" s="11"/>
      <c r="C101" s="43"/>
      <c r="D101" s="16"/>
      <c r="E101" s="16"/>
      <c r="F101" s="16"/>
      <c r="G101" s="20"/>
      <c r="H101" s="16"/>
      <c r="I101" s="19" t="s">
        <v>23</v>
      </c>
      <c r="J101" s="16"/>
      <c r="K101" s="16"/>
      <c r="L101" s="16"/>
      <c r="M101" s="16"/>
      <c r="N101" s="17"/>
      <c r="O101" s="18"/>
      <c r="P101" s="24"/>
      <c r="Q101" s="26"/>
      <c r="R101" s="26"/>
      <c r="S101" s="28"/>
      <c r="T101" s="28"/>
      <c r="U101" s="84"/>
      <c r="V101" s="57" t="s">
        <v>23</v>
      </c>
      <c r="W101" s="22" t="b">
        <f t="shared" si="15"/>
        <v>0</v>
      </c>
      <c r="X101" s="22"/>
      <c r="Y101" s="30">
        <f t="shared" si="16"/>
        <v>0</v>
      </c>
      <c r="Z101" s="58" t="str">
        <f t="shared" si="17"/>
        <v>ÇOK DÜŞÜK</v>
      </c>
      <c r="AA101" s="16"/>
      <c r="AB101" s="16"/>
      <c r="AC101" s="16"/>
      <c r="AD101" s="16"/>
      <c r="AE101" s="19"/>
      <c r="AF101" s="20"/>
      <c r="AG101" s="34" t="s">
        <v>23</v>
      </c>
      <c r="AH101" s="16"/>
      <c r="AI101" s="16"/>
      <c r="AJ101" s="16"/>
      <c r="AK101" s="32"/>
      <c r="AL101" s="11"/>
      <c r="AM101" s="34" t="s">
        <v>23</v>
      </c>
      <c r="AN101" s="16"/>
      <c r="AO101" s="16"/>
      <c r="AP101" s="20"/>
      <c r="AQ101" s="16"/>
      <c r="AR101" s="16"/>
      <c r="AS101" s="16"/>
      <c r="AT101" s="16"/>
      <c r="AU101" s="16"/>
      <c r="AV101" s="16"/>
      <c r="AW101" s="32"/>
    </row>
    <row r="102" spans="2:49" s="12" customFormat="1" ht="54.6" customHeight="1">
      <c r="B102" s="11"/>
      <c r="C102" s="43"/>
      <c r="D102" s="16"/>
      <c r="E102" s="16"/>
      <c r="F102" s="16"/>
      <c r="G102" s="20"/>
      <c r="H102" s="16"/>
      <c r="I102" s="19" t="s">
        <v>23</v>
      </c>
      <c r="J102" s="16"/>
      <c r="K102" s="16"/>
      <c r="L102" s="16"/>
      <c r="M102" s="16"/>
      <c r="N102" s="17"/>
      <c r="O102" s="18"/>
      <c r="P102" s="24"/>
      <c r="Q102" s="26"/>
      <c r="R102" s="26"/>
      <c r="S102" s="28"/>
      <c r="T102" s="28"/>
      <c r="U102" s="84"/>
      <c r="V102" s="57" t="s">
        <v>23</v>
      </c>
      <c r="W102" s="22" t="b">
        <f t="shared" si="15"/>
        <v>0</v>
      </c>
      <c r="X102" s="22"/>
      <c r="Y102" s="30">
        <f t="shared" si="16"/>
        <v>0</v>
      </c>
      <c r="Z102" s="58" t="str">
        <f t="shared" si="17"/>
        <v>ÇOK DÜŞÜK</v>
      </c>
      <c r="AA102" s="16"/>
      <c r="AB102" s="16"/>
      <c r="AC102" s="16"/>
      <c r="AD102" s="16"/>
      <c r="AE102" s="19"/>
      <c r="AF102" s="20"/>
      <c r="AG102" s="34" t="s">
        <v>23</v>
      </c>
      <c r="AH102" s="16"/>
      <c r="AI102" s="16"/>
      <c r="AJ102" s="16"/>
      <c r="AK102" s="32"/>
      <c r="AL102" s="11"/>
      <c r="AM102" s="34" t="s">
        <v>23</v>
      </c>
      <c r="AN102" s="16"/>
      <c r="AO102" s="16"/>
      <c r="AP102" s="20"/>
      <c r="AQ102" s="16"/>
      <c r="AR102" s="16"/>
      <c r="AS102" s="16"/>
      <c r="AT102" s="16"/>
      <c r="AU102" s="16"/>
      <c r="AV102" s="16"/>
      <c r="AW102" s="32"/>
    </row>
    <row r="103" spans="2:49" s="12" customFormat="1" ht="54.6" customHeight="1">
      <c r="B103" s="11"/>
      <c r="C103" s="43"/>
      <c r="D103" s="16"/>
      <c r="E103" s="16"/>
      <c r="F103" s="16"/>
      <c r="G103" s="20"/>
      <c r="H103" s="16"/>
      <c r="I103" s="19" t="s">
        <v>23</v>
      </c>
      <c r="J103" s="16"/>
      <c r="K103" s="16"/>
      <c r="L103" s="16"/>
      <c r="M103" s="16"/>
      <c r="N103" s="17"/>
      <c r="O103" s="18"/>
      <c r="P103" s="24"/>
      <c r="Q103" s="26"/>
      <c r="R103" s="26"/>
      <c r="S103" s="28"/>
      <c r="T103" s="28"/>
      <c r="U103" s="84"/>
      <c r="V103" s="57" t="s">
        <v>23</v>
      </c>
      <c r="W103" s="22" t="b">
        <f t="shared" si="15"/>
        <v>0</v>
      </c>
      <c r="X103" s="22"/>
      <c r="Y103" s="30">
        <f t="shared" si="16"/>
        <v>0</v>
      </c>
      <c r="Z103" s="58" t="str">
        <f t="shared" si="17"/>
        <v>ÇOK DÜŞÜK</v>
      </c>
      <c r="AA103" s="16"/>
      <c r="AB103" s="16"/>
      <c r="AC103" s="16"/>
      <c r="AD103" s="16"/>
      <c r="AE103" s="19"/>
      <c r="AF103" s="20"/>
      <c r="AG103" s="34" t="s">
        <v>23</v>
      </c>
      <c r="AH103" s="16"/>
      <c r="AI103" s="16"/>
      <c r="AJ103" s="16"/>
      <c r="AK103" s="32"/>
      <c r="AL103" s="11"/>
      <c r="AM103" s="34" t="s">
        <v>23</v>
      </c>
      <c r="AN103" s="16"/>
      <c r="AO103" s="16"/>
      <c r="AP103" s="20"/>
      <c r="AQ103" s="16"/>
      <c r="AR103" s="16"/>
      <c r="AS103" s="16"/>
      <c r="AT103" s="16"/>
      <c r="AU103" s="16"/>
      <c r="AV103" s="16"/>
      <c r="AW103" s="32"/>
    </row>
    <row r="104" spans="2:49" s="12" customFormat="1" ht="54.6" customHeight="1">
      <c r="B104" s="11"/>
      <c r="C104" s="43"/>
      <c r="D104" s="16"/>
      <c r="E104" s="16"/>
      <c r="F104" s="16"/>
      <c r="G104" s="20"/>
      <c r="H104" s="16"/>
      <c r="I104" s="19" t="s">
        <v>23</v>
      </c>
      <c r="J104" s="16"/>
      <c r="K104" s="16"/>
      <c r="L104" s="16"/>
      <c r="M104" s="16"/>
      <c r="N104" s="17"/>
      <c r="O104" s="18"/>
      <c r="P104" s="24"/>
      <c r="Q104" s="26"/>
      <c r="R104" s="26"/>
      <c r="S104" s="28"/>
      <c r="T104" s="28"/>
      <c r="U104" s="84"/>
      <c r="V104" s="57" t="s">
        <v>23</v>
      </c>
      <c r="W104" s="22" t="b">
        <f t="shared" si="15"/>
        <v>0</v>
      </c>
      <c r="X104" s="22"/>
      <c r="Y104" s="30">
        <f t="shared" si="16"/>
        <v>0</v>
      </c>
      <c r="Z104" s="58" t="str">
        <f t="shared" si="17"/>
        <v>ÇOK DÜŞÜK</v>
      </c>
      <c r="AA104" s="16"/>
      <c r="AB104" s="16"/>
      <c r="AC104" s="16"/>
      <c r="AD104" s="16"/>
      <c r="AE104" s="19"/>
      <c r="AF104" s="20"/>
      <c r="AG104" s="34" t="s">
        <v>23</v>
      </c>
      <c r="AH104" s="16"/>
      <c r="AI104" s="16"/>
      <c r="AJ104" s="16"/>
      <c r="AK104" s="32"/>
      <c r="AL104" s="11"/>
      <c r="AM104" s="34" t="s">
        <v>23</v>
      </c>
      <c r="AN104" s="16"/>
      <c r="AO104" s="16"/>
      <c r="AP104" s="20"/>
      <c r="AQ104" s="16"/>
      <c r="AR104" s="16"/>
      <c r="AS104" s="16"/>
      <c r="AT104" s="16"/>
      <c r="AU104" s="16"/>
      <c r="AV104" s="16"/>
      <c r="AW104" s="32"/>
    </row>
    <row r="105" spans="2:49" s="12" customFormat="1" ht="54.6" customHeight="1">
      <c r="B105" s="11"/>
      <c r="C105" s="43"/>
      <c r="D105" s="16"/>
      <c r="E105" s="16"/>
      <c r="F105" s="16"/>
      <c r="G105" s="20"/>
      <c r="H105" s="16"/>
      <c r="I105" s="19" t="s">
        <v>23</v>
      </c>
      <c r="J105" s="16"/>
      <c r="K105" s="16"/>
      <c r="L105" s="16"/>
      <c r="M105" s="16"/>
      <c r="N105" s="17"/>
      <c r="O105" s="18"/>
      <c r="P105" s="24"/>
      <c r="Q105" s="26"/>
      <c r="R105" s="26"/>
      <c r="S105" s="28"/>
      <c r="T105" s="28"/>
      <c r="U105" s="84"/>
      <c r="V105" s="57" t="s">
        <v>23</v>
      </c>
      <c r="W105" s="22" t="b">
        <f t="shared" si="15"/>
        <v>0</v>
      </c>
      <c r="X105" s="22"/>
      <c r="Y105" s="30">
        <f t="shared" si="16"/>
        <v>0</v>
      </c>
      <c r="Z105" s="58" t="str">
        <f t="shared" si="17"/>
        <v>ÇOK DÜŞÜK</v>
      </c>
      <c r="AA105" s="16"/>
      <c r="AB105" s="16"/>
      <c r="AC105" s="16"/>
      <c r="AD105" s="16"/>
      <c r="AE105" s="19"/>
      <c r="AF105" s="20"/>
      <c r="AG105" s="34" t="s">
        <v>23</v>
      </c>
      <c r="AH105" s="16"/>
      <c r="AI105" s="16"/>
      <c r="AJ105" s="16"/>
      <c r="AK105" s="32"/>
      <c r="AL105" s="11"/>
      <c r="AM105" s="34" t="s">
        <v>23</v>
      </c>
      <c r="AN105" s="16"/>
      <c r="AO105" s="16"/>
      <c r="AP105" s="20"/>
      <c r="AQ105" s="16"/>
      <c r="AR105" s="16"/>
      <c r="AS105" s="16"/>
      <c r="AT105" s="16"/>
      <c r="AU105" s="16"/>
      <c r="AV105" s="16"/>
      <c r="AW105" s="32"/>
    </row>
    <row r="106" spans="2:49" s="12" customFormat="1" ht="54.6" customHeight="1">
      <c r="B106" s="11"/>
      <c r="C106" s="43"/>
      <c r="D106" s="16"/>
      <c r="E106" s="16"/>
      <c r="F106" s="16"/>
      <c r="G106" s="20"/>
      <c r="H106" s="16"/>
      <c r="I106" s="19" t="s">
        <v>23</v>
      </c>
      <c r="J106" s="16"/>
      <c r="K106" s="16"/>
      <c r="L106" s="16"/>
      <c r="M106" s="16"/>
      <c r="N106" s="17"/>
      <c r="O106" s="18"/>
      <c r="P106" s="24"/>
      <c r="Q106" s="26"/>
      <c r="R106" s="26"/>
      <c r="S106" s="28"/>
      <c r="T106" s="28"/>
      <c r="U106" s="84"/>
      <c r="V106" s="57" t="s">
        <v>23</v>
      </c>
      <c r="W106" s="22" t="b">
        <f t="shared" si="15"/>
        <v>0</v>
      </c>
      <c r="X106" s="22"/>
      <c r="Y106" s="30">
        <f t="shared" si="16"/>
        <v>0</v>
      </c>
      <c r="Z106" s="58" t="str">
        <f t="shared" si="17"/>
        <v>ÇOK DÜŞÜK</v>
      </c>
      <c r="AA106" s="16"/>
      <c r="AB106" s="16"/>
      <c r="AC106" s="16"/>
      <c r="AD106" s="16"/>
      <c r="AE106" s="19"/>
      <c r="AF106" s="20"/>
      <c r="AG106" s="34" t="s">
        <v>23</v>
      </c>
      <c r="AH106" s="16"/>
      <c r="AI106" s="16"/>
      <c r="AJ106" s="16"/>
      <c r="AK106" s="32"/>
      <c r="AL106" s="11"/>
      <c r="AM106" s="34" t="s">
        <v>23</v>
      </c>
      <c r="AN106" s="16"/>
      <c r="AO106" s="16"/>
      <c r="AP106" s="20"/>
      <c r="AQ106" s="16"/>
      <c r="AR106" s="16"/>
      <c r="AS106" s="16"/>
      <c r="AT106" s="16"/>
      <c r="AU106" s="16"/>
      <c r="AV106" s="16"/>
      <c r="AW106" s="32"/>
    </row>
    <row r="107" spans="2:49" s="12" customFormat="1" ht="54.6" customHeight="1">
      <c r="B107" s="11"/>
      <c r="C107" s="43"/>
      <c r="D107" s="16"/>
      <c r="E107" s="16"/>
      <c r="F107" s="16"/>
      <c r="G107" s="20"/>
      <c r="H107" s="16"/>
      <c r="I107" s="19" t="s">
        <v>23</v>
      </c>
      <c r="J107" s="16"/>
      <c r="K107" s="16"/>
      <c r="L107" s="16"/>
      <c r="M107" s="16"/>
      <c r="N107" s="17"/>
      <c r="O107" s="18"/>
      <c r="P107" s="24"/>
      <c r="Q107" s="26"/>
      <c r="R107" s="26"/>
      <c r="S107" s="28"/>
      <c r="T107" s="28"/>
      <c r="U107" s="84"/>
      <c r="V107" s="57" t="s">
        <v>23</v>
      </c>
      <c r="W107" s="22" t="b">
        <f t="shared" si="15"/>
        <v>0</v>
      </c>
      <c r="X107" s="22"/>
      <c r="Y107" s="30">
        <f t="shared" si="16"/>
        <v>0</v>
      </c>
      <c r="Z107" s="58" t="str">
        <f t="shared" si="17"/>
        <v>ÇOK DÜŞÜK</v>
      </c>
      <c r="AA107" s="16"/>
      <c r="AB107" s="16"/>
      <c r="AC107" s="16"/>
      <c r="AD107" s="16"/>
      <c r="AE107" s="19"/>
      <c r="AF107" s="20"/>
      <c r="AG107" s="34" t="s">
        <v>23</v>
      </c>
      <c r="AH107" s="16"/>
      <c r="AI107" s="16"/>
      <c r="AJ107" s="16"/>
      <c r="AK107" s="32"/>
      <c r="AL107" s="11"/>
      <c r="AM107" s="34" t="s">
        <v>23</v>
      </c>
      <c r="AN107" s="16"/>
      <c r="AO107" s="16"/>
      <c r="AP107" s="20"/>
      <c r="AQ107" s="16"/>
      <c r="AR107" s="16"/>
      <c r="AS107" s="16"/>
      <c r="AT107" s="16"/>
      <c r="AU107" s="16"/>
      <c r="AV107" s="16"/>
      <c r="AW107" s="32"/>
    </row>
    <row r="108" spans="2:49" s="12" customFormat="1" ht="54.6" customHeight="1">
      <c r="B108" s="11"/>
      <c r="C108" s="43"/>
      <c r="D108" s="16"/>
      <c r="E108" s="16"/>
      <c r="F108" s="16"/>
      <c r="G108" s="20"/>
      <c r="H108" s="16"/>
      <c r="I108" s="19" t="s">
        <v>23</v>
      </c>
      <c r="J108" s="16"/>
      <c r="K108" s="16"/>
      <c r="L108" s="16"/>
      <c r="M108" s="16"/>
      <c r="N108" s="17"/>
      <c r="O108" s="18"/>
      <c r="P108" s="24"/>
      <c r="Q108" s="26"/>
      <c r="R108" s="26"/>
      <c r="S108" s="28"/>
      <c r="T108" s="28"/>
      <c r="U108" s="84"/>
      <c r="V108" s="57" t="s">
        <v>23</v>
      </c>
      <c r="W108" s="22" t="b">
        <f t="shared" si="15"/>
        <v>0</v>
      </c>
      <c r="X108" s="22"/>
      <c r="Y108" s="30">
        <f t="shared" si="16"/>
        <v>0</v>
      </c>
      <c r="Z108" s="58" t="str">
        <f t="shared" si="17"/>
        <v>ÇOK DÜŞÜK</v>
      </c>
      <c r="AA108" s="16"/>
      <c r="AB108" s="16"/>
      <c r="AC108" s="16"/>
      <c r="AD108" s="16"/>
      <c r="AE108" s="19"/>
      <c r="AF108" s="20"/>
      <c r="AG108" s="34" t="s">
        <v>23</v>
      </c>
      <c r="AH108" s="16"/>
      <c r="AI108" s="16"/>
      <c r="AJ108" s="16"/>
      <c r="AK108" s="32"/>
      <c r="AL108" s="11"/>
      <c r="AM108" s="34" t="s">
        <v>23</v>
      </c>
      <c r="AN108" s="16"/>
      <c r="AO108" s="16"/>
      <c r="AP108" s="20"/>
      <c r="AQ108" s="16"/>
      <c r="AR108" s="16"/>
      <c r="AS108" s="16"/>
      <c r="AT108" s="16"/>
      <c r="AU108" s="16"/>
      <c r="AV108" s="16"/>
      <c r="AW108" s="32"/>
    </row>
    <row r="109" spans="2:49" s="12" customFormat="1" ht="54.6" customHeight="1">
      <c r="B109" s="11"/>
      <c r="C109" s="43"/>
      <c r="D109" s="16"/>
      <c r="E109" s="16"/>
      <c r="F109" s="16"/>
      <c r="G109" s="20"/>
      <c r="H109" s="16"/>
      <c r="I109" s="19" t="s">
        <v>23</v>
      </c>
      <c r="J109" s="16"/>
      <c r="K109" s="16"/>
      <c r="L109" s="16"/>
      <c r="M109" s="16"/>
      <c r="N109" s="17"/>
      <c r="O109" s="18"/>
      <c r="P109" s="24"/>
      <c r="Q109" s="26"/>
      <c r="R109" s="26"/>
      <c r="S109" s="28"/>
      <c r="T109" s="28"/>
      <c r="U109" s="84"/>
      <c r="V109" s="57" t="s">
        <v>23</v>
      </c>
      <c r="W109" s="22" t="b">
        <f t="shared" si="15"/>
        <v>0</v>
      </c>
      <c r="X109" s="22"/>
      <c r="Y109" s="30">
        <f t="shared" si="16"/>
        <v>0</v>
      </c>
      <c r="Z109" s="58" t="str">
        <f t="shared" si="17"/>
        <v>ÇOK DÜŞÜK</v>
      </c>
      <c r="AA109" s="16"/>
      <c r="AB109" s="16"/>
      <c r="AC109" s="16"/>
      <c r="AD109" s="16"/>
      <c r="AE109" s="19"/>
      <c r="AF109" s="20"/>
      <c r="AG109" s="34" t="s">
        <v>23</v>
      </c>
      <c r="AH109" s="16"/>
      <c r="AI109" s="16"/>
      <c r="AJ109" s="16"/>
      <c r="AK109" s="32"/>
      <c r="AL109" s="11"/>
      <c r="AM109" s="34" t="s">
        <v>23</v>
      </c>
      <c r="AN109" s="16"/>
      <c r="AO109" s="16"/>
      <c r="AP109" s="20"/>
      <c r="AQ109" s="16"/>
      <c r="AR109" s="16"/>
      <c r="AS109" s="16"/>
      <c r="AT109" s="16"/>
      <c r="AU109" s="16"/>
      <c r="AV109" s="16"/>
      <c r="AW109" s="32"/>
    </row>
    <row r="110" spans="2:49" s="12" customFormat="1" ht="54.6" customHeight="1">
      <c r="B110" s="11"/>
      <c r="C110" s="43"/>
      <c r="D110" s="16"/>
      <c r="E110" s="16"/>
      <c r="F110" s="16"/>
      <c r="G110" s="20"/>
      <c r="H110" s="16"/>
      <c r="I110" s="19" t="s">
        <v>23</v>
      </c>
      <c r="J110" s="16"/>
      <c r="K110" s="16"/>
      <c r="L110" s="16"/>
      <c r="M110" s="16"/>
      <c r="N110" s="17"/>
      <c r="O110" s="18"/>
      <c r="P110" s="24"/>
      <c r="Q110" s="26"/>
      <c r="R110" s="26"/>
      <c r="S110" s="28"/>
      <c r="T110" s="28"/>
      <c r="U110" s="84"/>
      <c r="V110" s="57" t="s">
        <v>23</v>
      </c>
      <c r="W110" s="22" t="b">
        <f t="shared" si="15"/>
        <v>0</v>
      </c>
      <c r="X110" s="22"/>
      <c r="Y110" s="30">
        <f t="shared" si="16"/>
        <v>0</v>
      </c>
      <c r="Z110" s="58" t="str">
        <f t="shared" si="17"/>
        <v>ÇOK DÜŞÜK</v>
      </c>
      <c r="AA110" s="16"/>
      <c r="AB110" s="16"/>
      <c r="AC110" s="16"/>
      <c r="AD110" s="16"/>
      <c r="AE110" s="19"/>
      <c r="AF110" s="20"/>
      <c r="AG110" s="34" t="s">
        <v>23</v>
      </c>
      <c r="AH110" s="16"/>
      <c r="AI110" s="16"/>
      <c r="AJ110" s="16"/>
      <c r="AK110" s="32"/>
      <c r="AL110" s="11"/>
      <c r="AM110" s="34" t="s">
        <v>23</v>
      </c>
      <c r="AN110" s="16"/>
      <c r="AO110" s="16"/>
      <c r="AP110" s="20"/>
      <c r="AQ110" s="16"/>
      <c r="AR110" s="16"/>
      <c r="AS110" s="16"/>
      <c r="AT110" s="16"/>
      <c r="AU110" s="16"/>
      <c r="AV110" s="16"/>
      <c r="AW110" s="32"/>
    </row>
    <row r="111" spans="2:49" s="12" customFormat="1" ht="54.6" customHeight="1">
      <c r="B111" s="11"/>
      <c r="C111" s="43"/>
      <c r="D111" s="16"/>
      <c r="E111" s="16"/>
      <c r="F111" s="16"/>
      <c r="G111" s="20"/>
      <c r="H111" s="16"/>
      <c r="I111" s="19" t="s">
        <v>23</v>
      </c>
      <c r="J111" s="16"/>
      <c r="K111" s="16"/>
      <c r="L111" s="16"/>
      <c r="M111" s="16"/>
      <c r="N111" s="17"/>
      <c r="O111" s="18"/>
      <c r="P111" s="24"/>
      <c r="Q111" s="26"/>
      <c r="R111" s="26"/>
      <c r="S111" s="28"/>
      <c r="T111" s="28"/>
      <c r="U111" s="84"/>
      <c r="V111" s="57" t="s">
        <v>23</v>
      </c>
      <c r="W111" s="22" t="b">
        <f t="shared" si="15"/>
        <v>0</v>
      </c>
      <c r="X111" s="22"/>
      <c r="Y111" s="30">
        <f t="shared" si="16"/>
        <v>0</v>
      </c>
      <c r="Z111" s="58" t="str">
        <f t="shared" si="17"/>
        <v>ÇOK DÜŞÜK</v>
      </c>
      <c r="AA111" s="16"/>
      <c r="AB111" s="16"/>
      <c r="AC111" s="16"/>
      <c r="AD111" s="16"/>
      <c r="AE111" s="19"/>
      <c r="AF111" s="20"/>
      <c r="AG111" s="34" t="s">
        <v>23</v>
      </c>
      <c r="AH111" s="16"/>
      <c r="AI111" s="16"/>
      <c r="AJ111" s="16"/>
      <c r="AK111" s="32"/>
      <c r="AL111" s="11"/>
      <c r="AM111" s="34" t="s">
        <v>23</v>
      </c>
      <c r="AN111" s="16"/>
      <c r="AO111" s="16"/>
      <c r="AP111" s="20"/>
      <c r="AQ111" s="16"/>
      <c r="AR111" s="16"/>
      <c r="AS111" s="16"/>
      <c r="AT111" s="16"/>
      <c r="AU111" s="16"/>
      <c r="AV111" s="16"/>
      <c r="AW111" s="32"/>
    </row>
    <row r="112" spans="2:49" s="12" customFormat="1" ht="54.6" customHeight="1">
      <c r="B112" s="11"/>
      <c r="C112" s="43"/>
      <c r="D112" s="16"/>
      <c r="E112" s="16"/>
      <c r="F112" s="16"/>
      <c r="G112" s="20"/>
      <c r="H112" s="16"/>
      <c r="I112" s="19" t="s">
        <v>23</v>
      </c>
      <c r="J112" s="16"/>
      <c r="K112" s="16"/>
      <c r="L112" s="16"/>
      <c r="M112" s="16"/>
      <c r="N112" s="17"/>
      <c r="O112" s="18"/>
      <c r="P112" s="24"/>
      <c r="Q112" s="26"/>
      <c r="R112" s="26"/>
      <c r="S112" s="28"/>
      <c r="T112" s="28"/>
      <c r="U112" s="84"/>
      <c r="V112" s="57" t="s">
        <v>23</v>
      </c>
      <c r="W112" s="22" t="b">
        <f t="shared" si="15"/>
        <v>0</v>
      </c>
      <c r="X112" s="22"/>
      <c r="Y112" s="30">
        <f t="shared" si="16"/>
        <v>0</v>
      </c>
      <c r="Z112" s="58" t="str">
        <f t="shared" si="17"/>
        <v>ÇOK DÜŞÜK</v>
      </c>
      <c r="AA112" s="16"/>
      <c r="AB112" s="16"/>
      <c r="AC112" s="16"/>
      <c r="AD112" s="16"/>
      <c r="AE112" s="19"/>
      <c r="AF112" s="20"/>
      <c r="AG112" s="34" t="s">
        <v>23</v>
      </c>
      <c r="AH112" s="16"/>
      <c r="AI112" s="16"/>
      <c r="AJ112" s="16"/>
      <c r="AK112" s="32"/>
      <c r="AL112" s="11"/>
      <c r="AM112" s="34" t="s">
        <v>23</v>
      </c>
      <c r="AN112" s="16"/>
      <c r="AO112" s="16"/>
      <c r="AP112" s="20"/>
      <c r="AQ112" s="16"/>
      <c r="AR112" s="16"/>
      <c r="AS112" s="16"/>
      <c r="AT112" s="16"/>
      <c r="AU112" s="16"/>
      <c r="AV112" s="16"/>
      <c r="AW112" s="32"/>
    </row>
    <row r="113" spans="2:49" s="12" customFormat="1" ht="54.6" customHeight="1">
      <c r="B113" s="11"/>
      <c r="C113" s="43"/>
      <c r="D113" s="16"/>
      <c r="E113" s="16"/>
      <c r="F113" s="16"/>
      <c r="G113" s="20"/>
      <c r="H113" s="16"/>
      <c r="I113" s="19" t="s">
        <v>23</v>
      </c>
      <c r="J113" s="16"/>
      <c r="K113" s="16"/>
      <c r="L113" s="16"/>
      <c r="M113" s="16"/>
      <c r="N113" s="17"/>
      <c r="O113" s="18"/>
      <c r="P113" s="24"/>
      <c r="Q113" s="26"/>
      <c r="R113" s="26"/>
      <c r="S113" s="28"/>
      <c r="T113" s="28"/>
      <c r="U113" s="84"/>
      <c r="V113" s="57" t="s">
        <v>23</v>
      </c>
      <c r="W113" s="22" t="b">
        <f t="shared" si="15"/>
        <v>0</v>
      </c>
      <c r="X113" s="22"/>
      <c r="Y113" s="30">
        <f t="shared" si="16"/>
        <v>0</v>
      </c>
      <c r="Z113" s="58" t="str">
        <f t="shared" si="17"/>
        <v>ÇOK DÜŞÜK</v>
      </c>
      <c r="AA113" s="16"/>
      <c r="AB113" s="16"/>
      <c r="AC113" s="16"/>
      <c r="AD113" s="16"/>
      <c r="AE113" s="19"/>
      <c r="AF113" s="20"/>
      <c r="AG113" s="34" t="s">
        <v>23</v>
      </c>
      <c r="AH113" s="16"/>
      <c r="AI113" s="16"/>
      <c r="AJ113" s="16"/>
      <c r="AK113" s="32"/>
      <c r="AL113" s="11"/>
      <c r="AM113" s="34" t="s">
        <v>23</v>
      </c>
      <c r="AN113" s="16"/>
      <c r="AO113" s="16"/>
      <c r="AP113" s="20"/>
      <c r="AQ113" s="16"/>
      <c r="AR113" s="16"/>
      <c r="AS113" s="16"/>
      <c r="AT113" s="16"/>
      <c r="AU113" s="16"/>
      <c r="AV113" s="16"/>
      <c r="AW113" s="32"/>
    </row>
    <row r="114" spans="2:49" s="12" customFormat="1" ht="54.6" customHeight="1">
      <c r="B114" s="11"/>
      <c r="C114" s="43"/>
      <c r="D114" s="16"/>
      <c r="E114" s="16"/>
      <c r="F114" s="16"/>
      <c r="G114" s="20"/>
      <c r="H114" s="16"/>
      <c r="I114" s="19" t="s">
        <v>23</v>
      </c>
      <c r="J114" s="16"/>
      <c r="K114" s="16"/>
      <c r="L114" s="16"/>
      <c r="M114" s="16"/>
      <c r="N114" s="17"/>
      <c r="O114" s="18"/>
      <c r="P114" s="24"/>
      <c r="Q114" s="26"/>
      <c r="R114" s="26"/>
      <c r="S114" s="28"/>
      <c r="T114" s="28"/>
      <c r="U114" s="84"/>
      <c r="V114" s="57" t="s">
        <v>23</v>
      </c>
      <c r="W114" s="22" t="b">
        <f t="shared" si="15"/>
        <v>0</v>
      </c>
      <c r="X114" s="22"/>
      <c r="Y114" s="30">
        <f t="shared" si="16"/>
        <v>0</v>
      </c>
      <c r="Z114" s="58" t="str">
        <f t="shared" si="17"/>
        <v>ÇOK DÜŞÜK</v>
      </c>
      <c r="AA114" s="16"/>
      <c r="AB114" s="16"/>
      <c r="AC114" s="16"/>
      <c r="AD114" s="16"/>
      <c r="AE114" s="19"/>
      <c r="AF114" s="20"/>
      <c r="AG114" s="34" t="s">
        <v>23</v>
      </c>
      <c r="AH114" s="16"/>
      <c r="AI114" s="16"/>
      <c r="AJ114" s="16"/>
      <c r="AK114" s="32"/>
      <c r="AL114" s="11"/>
      <c r="AM114" s="34" t="s">
        <v>23</v>
      </c>
      <c r="AN114" s="16"/>
      <c r="AO114" s="16"/>
      <c r="AP114" s="20"/>
      <c r="AQ114" s="16"/>
      <c r="AR114" s="16"/>
      <c r="AS114" s="16"/>
      <c r="AT114" s="16"/>
      <c r="AU114" s="16"/>
      <c r="AV114" s="16"/>
      <c r="AW114" s="32"/>
    </row>
    <row r="115" spans="2:49" s="12" customFormat="1" ht="54.6" customHeight="1">
      <c r="B115" s="11"/>
      <c r="C115" s="43"/>
      <c r="D115" s="16"/>
      <c r="E115" s="16"/>
      <c r="F115" s="16"/>
      <c r="G115" s="20"/>
      <c r="H115" s="16"/>
      <c r="I115" s="19" t="s">
        <v>23</v>
      </c>
      <c r="J115" s="16"/>
      <c r="K115" s="16"/>
      <c r="L115" s="16"/>
      <c r="M115" s="16"/>
      <c r="N115" s="17"/>
      <c r="O115" s="18"/>
      <c r="P115" s="24"/>
      <c r="Q115" s="26"/>
      <c r="R115" s="26"/>
      <c r="S115" s="28"/>
      <c r="T115" s="28"/>
      <c r="U115" s="84"/>
      <c r="V115" s="57" t="s">
        <v>23</v>
      </c>
      <c r="W115" s="22" t="b">
        <f t="shared" si="15"/>
        <v>0</v>
      </c>
      <c r="X115" s="22"/>
      <c r="Y115" s="30">
        <f t="shared" si="16"/>
        <v>0</v>
      </c>
      <c r="Z115" s="58" t="str">
        <f t="shared" si="17"/>
        <v>ÇOK DÜŞÜK</v>
      </c>
      <c r="AA115" s="16"/>
      <c r="AB115" s="16"/>
      <c r="AC115" s="16"/>
      <c r="AD115" s="16"/>
      <c r="AE115" s="19"/>
      <c r="AF115" s="20"/>
      <c r="AG115" s="34" t="s">
        <v>23</v>
      </c>
      <c r="AH115" s="16"/>
      <c r="AI115" s="16"/>
      <c r="AJ115" s="16"/>
      <c r="AK115" s="32"/>
      <c r="AL115" s="11"/>
      <c r="AM115" s="34" t="s">
        <v>23</v>
      </c>
      <c r="AN115" s="16"/>
      <c r="AO115" s="16"/>
      <c r="AP115" s="20"/>
      <c r="AQ115" s="16"/>
      <c r="AR115" s="16"/>
      <c r="AS115" s="16"/>
      <c r="AT115" s="16"/>
      <c r="AU115" s="16"/>
      <c r="AV115" s="16"/>
      <c r="AW115" s="32"/>
    </row>
    <row r="116" spans="2:49" s="12" customFormat="1" ht="54.6" customHeight="1">
      <c r="B116" s="11"/>
      <c r="C116" s="43"/>
      <c r="D116" s="16"/>
      <c r="E116" s="16"/>
      <c r="F116" s="16"/>
      <c r="G116" s="20"/>
      <c r="H116" s="16"/>
      <c r="I116" s="19" t="s">
        <v>23</v>
      </c>
      <c r="J116" s="16"/>
      <c r="K116" s="16"/>
      <c r="L116" s="16"/>
      <c r="M116" s="16"/>
      <c r="N116" s="17"/>
      <c r="O116" s="18"/>
      <c r="P116" s="24"/>
      <c r="Q116" s="26"/>
      <c r="R116" s="26"/>
      <c r="S116" s="28"/>
      <c r="T116" s="28"/>
      <c r="U116" s="84"/>
      <c r="V116" s="57" t="s">
        <v>23</v>
      </c>
      <c r="W116" s="22" t="b">
        <f t="shared" si="15"/>
        <v>0</v>
      </c>
      <c r="X116" s="22"/>
      <c r="Y116" s="30">
        <f t="shared" si="16"/>
        <v>0</v>
      </c>
      <c r="Z116" s="58" t="str">
        <f t="shared" si="17"/>
        <v>ÇOK DÜŞÜK</v>
      </c>
      <c r="AA116" s="16"/>
      <c r="AB116" s="16"/>
      <c r="AC116" s="16"/>
      <c r="AD116" s="16"/>
      <c r="AE116" s="19"/>
      <c r="AF116" s="20"/>
      <c r="AG116" s="34" t="s">
        <v>23</v>
      </c>
      <c r="AH116" s="16"/>
      <c r="AI116" s="16"/>
      <c r="AJ116" s="16"/>
      <c r="AK116" s="32"/>
      <c r="AL116" s="11"/>
      <c r="AM116" s="34" t="s">
        <v>23</v>
      </c>
      <c r="AN116" s="16"/>
      <c r="AO116" s="16"/>
      <c r="AP116" s="20"/>
      <c r="AQ116" s="16"/>
      <c r="AR116" s="16"/>
      <c r="AS116" s="16"/>
      <c r="AT116" s="16"/>
      <c r="AU116" s="16"/>
      <c r="AV116" s="16"/>
      <c r="AW116" s="32"/>
    </row>
    <row r="117" spans="2:49" s="12" customFormat="1" ht="54.6" customHeight="1">
      <c r="B117" s="11"/>
      <c r="C117" s="43"/>
      <c r="D117" s="16"/>
      <c r="E117" s="16"/>
      <c r="F117" s="16"/>
      <c r="G117" s="20"/>
      <c r="H117" s="16"/>
      <c r="I117" s="19" t="s">
        <v>23</v>
      </c>
      <c r="J117" s="16"/>
      <c r="K117" s="16"/>
      <c r="L117" s="16"/>
      <c r="M117" s="16"/>
      <c r="N117" s="17"/>
      <c r="O117" s="18"/>
      <c r="P117" s="24"/>
      <c r="Q117" s="26"/>
      <c r="R117" s="26"/>
      <c r="S117" s="28"/>
      <c r="T117" s="28"/>
      <c r="U117" s="84"/>
      <c r="V117" s="57" t="s">
        <v>23</v>
      </c>
      <c r="W117" s="22" t="b">
        <f t="shared" si="15"/>
        <v>0</v>
      </c>
      <c r="X117" s="22"/>
      <c r="Y117" s="30">
        <f t="shared" si="16"/>
        <v>0</v>
      </c>
      <c r="Z117" s="58" t="str">
        <f t="shared" si="17"/>
        <v>ÇOK DÜŞÜK</v>
      </c>
      <c r="AA117" s="16"/>
      <c r="AB117" s="16"/>
      <c r="AC117" s="16"/>
      <c r="AD117" s="16"/>
      <c r="AE117" s="19"/>
      <c r="AF117" s="20"/>
      <c r="AG117" s="34" t="s">
        <v>23</v>
      </c>
      <c r="AH117" s="16"/>
      <c r="AI117" s="16"/>
      <c r="AJ117" s="16"/>
      <c r="AK117" s="32"/>
      <c r="AL117" s="11"/>
      <c r="AM117" s="34" t="s">
        <v>23</v>
      </c>
      <c r="AN117" s="16"/>
      <c r="AO117" s="16"/>
      <c r="AP117" s="20"/>
      <c r="AQ117" s="16"/>
      <c r="AR117" s="16"/>
      <c r="AS117" s="16"/>
      <c r="AT117" s="16"/>
      <c r="AU117" s="16"/>
      <c r="AV117" s="16"/>
      <c r="AW117" s="32"/>
    </row>
    <row r="118" spans="2:49" s="12" customFormat="1" ht="54.6" customHeight="1">
      <c r="B118" s="11"/>
      <c r="C118" s="43"/>
      <c r="D118" s="16"/>
      <c r="E118" s="16"/>
      <c r="F118" s="16"/>
      <c r="G118" s="20"/>
      <c r="H118" s="16"/>
      <c r="I118" s="19" t="s">
        <v>23</v>
      </c>
      <c r="J118" s="16"/>
      <c r="K118" s="16"/>
      <c r="L118" s="16"/>
      <c r="M118" s="16"/>
      <c r="N118" s="17"/>
      <c r="O118" s="18"/>
      <c r="P118" s="24"/>
      <c r="Q118" s="26"/>
      <c r="R118" s="26"/>
      <c r="S118" s="28"/>
      <c r="T118" s="28"/>
      <c r="U118" s="84"/>
      <c r="V118" s="57" t="s">
        <v>23</v>
      </c>
      <c r="W118" s="22" t="b">
        <f t="shared" si="15"/>
        <v>0</v>
      </c>
      <c r="X118" s="22"/>
      <c r="Y118" s="30">
        <f t="shared" si="16"/>
        <v>0</v>
      </c>
      <c r="Z118" s="58" t="str">
        <f t="shared" si="17"/>
        <v>ÇOK DÜŞÜK</v>
      </c>
      <c r="AA118" s="16"/>
      <c r="AB118" s="16"/>
      <c r="AC118" s="16"/>
      <c r="AD118" s="16"/>
      <c r="AE118" s="19"/>
      <c r="AF118" s="20"/>
      <c r="AG118" s="34" t="s">
        <v>23</v>
      </c>
      <c r="AH118" s="16"/>
      <c r="AI118" s="16"/>
      <c r="AJ118" s="16"/>
      <c r="AK118" s="32"/>
      <c r="AL118" s="11"/>
      <c r="AM118" s="34" t="s">
        <v>23</v>
      </c>
      <c r="AN118" s="16"/>
      <c r="AO118" s="16"/>
      <c r="AP118" s="20"/>
      <c r="AQ118" s="16"/>
      <c r="AR118" s="16"/>
      <c r="AS118" s="16"/>
      <c r="AT118" s="16"/>
      <c r="AU118" s="16"/>
      <c r="AV118" s="16"/>
      <c r="AW118" s="32"/>
    </row>
  </sheetData>
  <mergeCells count="7">
    <mergeCell ref="C1:AL1"/>
    <mergeCell ref="AG2:AK2"/>
    <mergeCell ref="AM2:AO2"/>
    <mergeCell ref="AQ2:AW2"/>
    <mergeCell ref="C2:F2"/>
    <mergeCell ref="H2:O2"/>
    <mergeCell ref="Q2:AE2"/>
  </mergeCells>
  <conditionalFormatting sqref="Q4:R5 Q10:R14 Q16:R33">
    <cfRule type="cellIs" dxfId="860" priority="373" operator="equal">
      <formula>1</formula>
    </cfRule>
    <cfRule type="containsText" dxfId="859" priority="374" operator="containsText" text="5">
      <formula>NOT(ISERROR(SEARCH("5",Q4)))</formula>
    </cfRule>
    <cfRule type="containsText" dxfId="858" priority="375" operator="containsText" text="4">
      <formula>NOT(ISERROR(SEARCH("4",Q4)))</formula>
    </cfRule>
    <cfRule type="containsText" dxfId="857" priority="376" operator="containsText" text="3">
      <formula>NOT(ISERROR(SEARCH("3",Q4)))</formula>
    </cfRule>
    <cfRule type="containsText" dxfId="856" priority="377" operator="containsText" text="2">
      <formula>NOT(ISERROR(SEARCH("2",Q4)))</formula>
    </cfRule>
  </conditionalFormatting>
  <conditionalFormatting sqref="T4:T5 T13:T14 T17:T33">
    <cfRule type="beginsWith" dxfId="855" priority="368" operator="beginsWith" text="ÇOK DÜŞÜK">
      <formula>LEFT(T4,LEN("ÇOK DÜŞÜK"))="ÇOK DÜŞÜK"</formula>
    </cfRule>
    <cfRule type="beginsWith" dxfId="854" priority="369" operator="beginsWith" text="ÇOK">
      <formula>LEFT(T4,LEN("ÇOK"))="ÇOK"</formula>
    </cfRule>
    <cfRule type="endsWith" dxfId="853" priority="370" operator="endsWith" text="YÜKSEK">
      <formula>RIGHT(T4,LEN("YÜKSEK"))="YÜKSEK"</formula>
    </cfRule>
    <cfRule type="endsWith" dxfId="852" priority="371" operator="endsWith" text="DÜŞÜK">
      <formula>RIGHT(T4,LEN("DÜŞÜK"))="DÜŞÜK"</formula>
    </cfRule>
    <cfRule type="containsText" dxfId="851" priority="372" operator="containsText" text="ORTA">
      <formula>NOT(ISERROR(SEARCH("ORTA",T4)))</formula>
    </cfRule>
  </conditionalFormatting>
  <conditionalFormatting sqref="V4:V5 V10:V14 V16:V33">
    <cfRule type="beginsWith" dxfId="850" priority="378" operator="beginsWith" text="Kısmen">
      <formula>LEFT(V4,LEN("Kısmen"))="Kısmen"</formula>
    </cfRule>
    <cfRule type="endsWith" dxfId="849" priority="486" operator="endsWith" text="Değil">
      <formula>RIGHT(V4,LEN("Değil"))="Değil"</formula>
    </cfRule>
    <cfRule type="beginsWith" dxfId="848" priority="487" operator="beginsWith" text="Etkin">
      <formula>LEFT(V4,LEN("Etkin"))="Etkin"</formula>
    </cfRule>
    <cfRule type="beginsWith" dxfId="847" priority="489" operator="beginsWith" text="Zayıf">
      <formula>LEFT(V4,LEN("Zayıf"))="Zayıf"</formula>
    </cfRule>
  </conditionalFormatting>
  <conditionalFormatting sqref="Z4">
    <cfRule type="containsText" dxfId="846" priority="385" operator="containsText" text="&quot;--&quot;">
      <formula>NOT(ISERROR(SEARCH("""--""",Z4)))</formula>
    </cfRule>
    <cfRule type="containsText" dxfId="845" priority="386" operator="containsText" text="ÇOK YÜKSEK">
      <formula>NOT(ISERROR(SEARCH("ÇOK YÜKSEK",Z4)))</formula>
    </cfRule>
    <cfRule type="containsText" dxfId="844" priority="387" operator="containsText" text="YÜKSEK">
      <formula>NOT(ISERROR(SEARCH("YÜKSEK",Z4)))</formula>
    </cfRule>
    <cfRule type="containsText" dxfId="843" priority="388" operator="containsText" text="ORTA">
      <formula>NOT(ISERROR(SEARCH("ORTA",Z4)))</formula>
    </cfRule>
    <cfRule type="beginsWith" dxfId="842" priority="389" operator="beginsWith" text="DÜŞÜK">
      <formula>LEFT(Z4,LEN("DÜŞÜK"))="DÜŞÜK"</formula>
    </cfRule>
    <cfRule type="containsText" dxfId="841" priority="390" operator="containsText" text="ÇOK DÜŞ">
      <formula>NOT(ISERROR(SEARCH("ÇOK DÜŞ",Z4)))</formula>
    </cfRule>
  </conditionalFormatting>
  <conditionalFormatting sqref="Z5:Z33">
    <cfRule type="containsText" dxfId="840" priority="380" operator="containsText" text="ÇOK YÜKSEK">
      <formula>NOT(ISERROR(SEARCH("ÇOK YÜKSEK",Z5)))</formula>
    </cfRule>
    <cfRule type="containsText" dxfId="839" priority="381" operator="containsText" text="YÜKSEK">
      <formula>NOT(ISERROR(SEARCH("YÜKSEK",Z5)))</formula>
    </cfRule>
    <cfRule type="containsText" dxfId="838" priority="382" operator="containsText" text="ORTA">
      <formula>NOT(ISERROR(SEARCH("ORTA",Z5)))</formula>
    </cfRule>
    <cfRule type="beginsWith" dxfId="837" priority="383" operator="beginsWith" text="DÜŞÜk">
      <formula>LEFT(Z5,LEN("DÜŞÜk"))="DÜŞÜk"</formula>
    </cfRule>
    <cfRule type="containsText" dxfId="836" priority="384" operator="containsText" text="ÇOK DÜŞ">
      <formula>NOT(ISERROR(SEARCH("ÇOK DÜŞ",Z5)))</formula>
    </cfRule>
  </conditionalFormatting>
  <conditionalFormatting sqref="V6">
    <cfRule type="beginsWith" dxfId="835" priority="354" operator="beginsWith" text="Kısmen">
      <formula>LEFT(V6,LEN("Kısmen"))="Kısmen"</formula>
    </cfRule>
    <cfRule type="endsWith" dxfId="834" priority="355" operator="endsWith" text="Değil">
      <formula>RIGHT(V6,LEN("Değil"))="Değil"</formula>
    </cfRule>
    <cfRule type="beginsWith" dxfId="833" priority="356" operator="beginsWith" text="Etkin">
      <formula>LEFT(V6,LEN("Etkin"))="Etkin"</formula>
    </cfRule>
    <cfRule type="beginsWith" dxfId="832" priority="357" operator="beginsWith" text="Zayıf">
      <formula>LEFT(V6,LEN("Zayıf"))="Zayıf"</formula>
    </cfRule>
  </conditionalFormatting>
  <conditionalFormatting sqref="Q6:R6">
    <cfRule type="containsText" dxfId="831" priority="350" operator="containsText" text="5">
      <formula>NOT(ISERROR(SEARCH("5",Q6)))</formula>
    </cfRule>
    <cfRule type="containsText" dxfId="830" priority="351" operator="containsText" text="4">
      <formula>NOT(ISERROR(SEARCH("4",Q6)))</formula>
    </cfRule>
    <cfRule type="containsText" dxfId="829" priority="352" operator="containsText" text="3">
      <formula>NOT(ISERROR(SEARCH("3",Q6)))</formula>
    </cfRule>
    <cfRule type="containsText" dxfId="828" priority="353" operator="containsText" text="2">
      <formula>NOT(ISERROR(SEARCH("2",Q6)))</formula>
    </cfRule>
  </conditionalFormatting>
  <conditionalFormatting sqref="Q6:R6">
    <cfRule type="cellIs" dxfId="827" priority="349" operator="equal">
      <formula>1</formula>
    </cfRule>
  </conditionalFormatting>
  <conditionalFormatting sqref="T6">
    <cfRule type="beginsWith" dxfId="826" priority="344" operator="beginsWith" text="ÇOK DÜŞÜK">
      <formula>LEFT(T6,LEN("ÇOK DÜŞÜK"))="ÇOK DÜŞÜK"</formula>
    </cfRule>
    <cfRule type="beginsWith" dxfId="825" priority="345" operator="beginsWith" text="ÇOK">
      <formula>LEFT(T6,LEN("ÇOK"))="ÇOK"</formula>
    </cfRule>
    <cfRule type="endsWith" dxfId="824" priority="346" operator="endsWith" text="YÜKSEK">
      <formula>RIGHT(T6,LEN("YÜKSEK"))="YÜKSEK"</formula>
    </cfRule>
    <cfRule type="endsWith" dxfId="823" priority="347" operator="endsWith" text="DÜŞÜK">
      <formula>RIGHT(T6,LEN("DÜŞÜK"))="DÜŞÜK"</formula>
    </cfRule>
    <cfRule type="containsText" dxfId="822" priority="348" operator="containsText" text="ORTA">
      <formula>NOT(ISERROR(SEARCH("ORTA",T6)))</formula>
    </cfRule>
  </conditionalFormatting>
  <conditionalFormatting sqref="Q7:R7">
    <cfRule type="containsText" dxfId="821" priority="337" operator="containsText" text="5">
      <formula>NOT(ISERROR(SEARCH("5",Q7)))</formula>
    </cfRule>
    <cfRule type="containsText" dxfId="820" priority="338" operator="containsText" text="4">
      <formula>NOT(ISERROR(SEARCH("4",Q7)))</formula>
    </cfRule>
    <cfRule type="containsText" dxfId="819" priority="339" operator="containsText" text="3">
      <formula>NOT(ISERROR(SEARCH("3",Q7)))</formula>
    </cfRule>
    <cfRule type="containsText" dxfId="818" priority="340" operator="containsText" text="2">
      <formula>NOT(ISERROR(SEARCH("2",Q7)))</formula>
    </cfRule>
  </conditionalFormatting>
  <conditionalFormatting sqref="Q7:R7">
    <cfRule type="cellIs" dxfId="817" priority="336" operator="equal">
      <formula>1</formula>
    </cfRule>
  </conditionalFormatting>
  <conditionalFormatting sqref="V7">
    <cfRule type="beginsWith" dxfId="816" priority="335" operator="beginsWith" text="Kısmen">
      <formula>LEFT(V7,LEN("Kısmen"))="Kısmen"</formula>
    </cfRule>
    <cfRule type="endsWith" dxfId="815" priority="341" operator="endsWith" text="Değil">
      <formula>RIGHT(V7,LEN("Değil"))="Değil"</formula>
    </cfRule>
    <cfRule type="beginsWith" dxfId="814" priority="342" operator="beginsWith" text="Etkin">
      <formula>LEFT(V7,LEN("Etkin"))="Etkin"</formula>
    </cfRule>
    <cfRule type="beginsWith" dxfId="813" priority="343" operator="beginsWith" text="Zayıf">
      <formula>LEFT(V7,LEN("Zayıf"))="Zayıf"</formula>
    </cfRule>
  </conditionalFormatting>
  <conditionalFormatting sqref="Q9:R9">
    <cfRule type="containsText" dxfId="812" priority="323" operator="containsText" text="5">
      <formula>NOT(ISERROR(SEARCH("5",Q9)))</formula>
    </cfRule>
    <cfRule type="containsText" dxfId="811" priority="324" operator="containsText" text="4">
      <formula>NOT(ISERROR(SEARCH("4",Q9)))</formula>
    </cfRule>
    <cfRule type="containsText" dxfId="810" priority="325" operator="containsText" text="3">
      <formula>NOT(ISERROR(SEARCH("3",Q9)))</formula>
    </cfRule>
    <cfRule type="containsText" dxfId="809" priority="326" operator="containsText" text="2">
      <formula>NOT(ISERROR(SEARCH("2",Q9)))</formula>
    </cfRule>
  </conditionalFormatting>
  <conditionalFormatting sqref="Q9:R9">
    <cfRule type="cellIs" dxfId="808" priority="322" operator="equal">
      <formula>1</formula>
    </cfRule>
  </conditionalFormatting>
  <conditionalFormatting sqref="V8:V9">
    <cfRule type="beginsWith" dxfId="807" priority="321" operator="beginsWith" text="Kısmen">
      <formula>LEFT(V8,LEN("Kısmen"))="Kısmen"</formula>
    </cfRule>
    <cfRule type="endsWith" dxfId="806" priority="327" operator="endsWith" text="Değil">
      <formula>RIGHT(V8,LEN("Değil"))="Değil"</formula>
    </cfRule>
    <cfRule type="beginsWith" dxfId="805" priority="328" operator="beginsWith" text="Etkin">
      <formula>LEFT(V8,LEN("Etkin"))="Etkin"</formula>
    </cfRule>
    <cfRule type="beginsWith" dxfId="804" priority="329" operator="beginsWith" text="Zayıf">
      <formula>LEFT(V8,LEN("Zayıf"))="Zayıf"</formula>
    </cfRule>
  </conditionalFormatting>
  <conditionalFormatting sqref="Q8:R8">
    <cfRule type="containsText" dxfId="803" priority="317" operator="containsText" text="5">
      <formula>NOT(ISERROR(SEARCH("5",Q8)))</formula>
    </cfRule>
    <cfRule type="containsText" dxfId="802" priority="318" operator="containsText" text="4">
      <formula>NOT(ISERROR(SEARCH("4",Q8)))</formula>
    </cfRule>
    <cfRule type="containsText" dxfId="801" priority="319" operator="containsText" text="3">
      <formula>NOT(ISERROR(SEARCH("3",Q8)))</formula>
    </cfRule>
    <cfRule type="containsText" dxfId="800" priority="320" operator="containsText" text="2">
      <formula>NOT(ISERROR(SEARCH("2",Q8)))</formula>
    </cfRule>
  </conditionalFormatting>
  <conditionalFormatting sqref="Q8:R8">
    <cfRule type="cellIs" dxfId="799" priority="316" operator="equal">
      <formula>1</formula>
    </cfRule>
  </conditionalFormatting>
  <conditionalFormatting sqref="Q15:R15">
    <cfRule type="cellIs" dxfId="798" priority="302" operator="equal">
      <formula>1</formula>
    </cfRule>
    <cfRule type="containsText" dxfId="797" priority="303" operator="containsText" text="5">
      <formula>NOT(ISERROR(SEARCH("5",Q15)))</formula>
    </cfRule>
    <cfRule type="containsText" dxfId="796" priority="304" operator="containsText" text="4">
      <formula>NOT(ISERROR(SEARCH("4",Q15)))</formula>
    </cfRule>
    <cfRule type="containsText" dxfId="795" priority="305" operator="containsText" text="3">
      <formula>NOT(ISERROR(SEARCH("3",Q15)))</formula>
    </cfRule>
    <cfRule type="containsText" dxfId="794" priority="306" operator="containsText" text="2">
      <formula>NOT(ISERROR(SEARCH("2",Q15)))</formula>
    </cfRule>
  </conditionalFormatting>
  <conditionalFormatting sqref="V15">
    <cfRule type="beginsWith" dxfId="793" priority="307" operator="beginsWith" text="Kısmen">
      <formula>LEFT(V15,LEN("Kısmen"))="Kısmen"</formula>
    </cfRule>
    <cfRule type="endsWith" dxfId="792" priority="308" operator="endsWith" text="Değil">
      <formula>RIGHT(V15,LEN("Değil"))="Değil"</formula>
    </cfRule>
    <cfRule type="beginsWith" dxfId="791" priority="309" operator="beginsWith" text="Etkin">
      <formula>LEFT(V15,LEN("Etkin"))="Etkin"</formula>
    </cfRule>
    <cfRule type="beginsWith" dxfId="790" priority="310" operator="beginsWith" text="Zayıf">
      <formula>LEFT(V15,LEN("Zayıf"))="Zayıf"</formula>
    </cfRule>
  </conditionalFormatting>
  <conditionalFormatting sqref="Q34:R40 Q43:R43 Q47:R55 Q60:R67 Q69:R118">
    <cfRule type="cellIs" dxfId="789" priority="283" operator="equal">
      <formula>1</formula>
    </cfRule>
    <cfRule type="containsText" dxfId="788" priority="284" operator="containsText" text="5">
      <formula>NOT(ISERROR(SEARCH("5",Q34)))</formula>
    </cfRule>
    <cfRule type="containsText" dxfId="787" priority="285" operator="containsText" text="4">
      <formula>NOT(ISERROR(SEARCH("4",Q34)))</formula>
    </cfRule>
    <cfRule type="containsText" dxfId="786" priority="286" operator="containsText" text="3">
      <formula>NOT(ISERROR(SEARCH("3",Q34)))</formula>
    </cfRule>
    <cfRule type="containsText" dxfId="785" priority="287" operator="containsText" text="2">
      <formula>NOT(ISERROR(SEARCH("2",Q34)))</formula>
    </cfRule>
  </conditionalFormatting>
  <conditionalFormatting sqref="T60:T61 T69:T118 T36:T37 T39 T49:T55">
    <cfRule type="beginsWith" dxfId="784" priority="278" operator="beginsWith" text="ÇOK DÜŞÜK">
      <formula>LEFT(T36,LEN("ÇOK DÜŞÜK"))="ÇOK DÜŞÜK"</formula>
    </cfRule>
    <cfRule type="beginsWith" dxfId="783" priority="279" operator="beginsWith" text="ÇOK">
      <formula>LEFT(T36,LEN("ÇOK"))="ÇOK"</formula>
    </cfRule>
    <cfRule type="endsWith" dxfId="782" priority="280" operator="endsWith" text="YÜKSEK">
      <formula>RIGHT(T36,LEN("YÜKSEK"))="YÜKSEK"</formula>
    </cfRule>
    <cfRule type="endsWith" dxfId="781" priority="281" operator="endsWith" text="DÜŞÜK">
      <formula>RIGHT(T36,LEN("DÜŞÜK"))="DÜŞÜK"</formula>
    </cfRule>
    <cfRule type="containsText" dxfId="780" priority="282" operator="containsText" text="ORTA">
      <formula>NOT(ISERROR(SEARCH("ORTA",T36)))</formula>
    </cfRule>
  </conditionalFormatting>
  <conditionalFormatting sqref="V34:V40 V43 V47:V55 V60:V67 V69:V118">
    <cfRule type="beginsWith" dxfId="779" priority="288" operator="beginsWith" text="Kısmen">
      <formula>LEFT(V34,LEN("Kısmen"))="Kısmen"</formula>
    </cfRule>
    <cfRule type="endsWith" dxfId="778" priority="294" operator="endsWith" text="Değil">
      <formula>RIGHT(V34,LEN("Değil"))="Değil"</formula>
    </cfRule>
    <cfRule type="beginsWith" dxfId="777" priority="295" operator="beginsWith" text="Etkin">
      <formula>LEFT(V34,LEN("Etkin"))="Etkin"</formula>
    </cfRule>
    <cfRule type="beginsWith" dxfId="776" priority="296" operator="beginsWith" text="Zayıf">
      <formula>LEFT(V34,LEN("Zayıf"))="Zayıf"</formula>
    </cfRule>
  </conditionalFormatting>
  <conditionalFormatting sqref="Z34:Z43 Z47:Z55 Z60:Z67 Z69:Z118">
    <cfRule type="containsText" dxfId="775" priority="289" operator="containsText" text="ÇOK YÜKSEK">
      <formula>NOT(ISERROR(SEARCH("ÇOK YÜKSEK",Z34)))</formula>
    </cfRule>
    <cfRule type="containsText" dxfId="774" priority="290" operator="containsText" text="YÜKSEK">
      <formula>NOT(ISERROR(SEARCH("YÜKSEK",Z34)))</formula>
    </cfRule>
    <cfRule type="containsText" dxfId="773" priority="291" operator="containsText" text="ORTA">
      <formula>NOT(ISERROR(SEARCH("ORTA",Z34)))</formula>
    </cfRule>
    <cfRule type="beginsWith" dxfId="772" priority="292" operator="beginsWith" text="DÜŞÜk">
      <formula>LEFT(Z34,LEN("DÜŞÜk"))="DÜŞÜk"</formula>
    </cfRule>
    <cfRule type="containsText" dxfId="771" priority="293" operator="containsText" text="ÇOK DÜŞ">
      <formula>NOT(ISERROR(SEARCH("ÇOK DÜŞ",Z34)))</formula>
    </cfRule>
  </conditionalFormatting>
  <conditionalFormatting sqref="Q41:R41">
    <cfRule type="containsText" dxfId="770" priority="271" operator="containsText" text="5">
      <formula>NOT(ISERROR(SEARCH("5",Q41)))</formula>
    </cfRule>
    <cfRule type="containsText" dxfId="769" priority="272" operator="containsText" text="4">
      <formula>NOT(ISERROR(SEARCH("4",Q41)))</formula>
    </cfRule>
    <cfRule type="containsText" dxfId="768" priority="273" operator="containsText" text="3">
      <formula>NOT(ISERROR(SEARCH("3",Q41)))</formula>
    </cfRule>
    <cfRule type="containsText" dxfId="767" priority="274" operator="containsText" text="2">
      <formula>NOT(ISERROR(SEARCH("2",Q41)))</formula>
    </cfRule>
  </conditionalFormatting>
  <conditionalFormatting sqref="Q41:R41">
    <cfRule type="cellIs" dxfId="766" priority="270" operator="equal">
      <formula>1</formula>
    </cfRule>
  </conditionalFormatting>
  <conditionalFormatting sqref="V41">
    <cfRule type="beginsWith" dxfId="765" priority="269" operator="beginsWith" text="Kısmen">
      <formula>LEFT(V41,LEN("Kısmen"))="Kısmen"</formula>
    </cfRule>
    <cfRule type="endsWith" dxfId="764" priority="275" operator="endsWith" text="Değil">
      <formula>RIGHT(V41,LEN("Değil"))="Değil"</formula>
    </cfRule>
    <cfRule type="beginsWith" dxfId="763" priority="276" operator="beginsWith" text="Etkin">
      <formula>LEFT(V41,LEN("Etkin"))="Etkin"</formula>
    </cfRule>
    <cfRule type="beginsWith" dxfId="762" priority="277" operator="beginsWith" text="Zayıf">
      <formula>LEFT(V41,LEN("Zayıf"))="Zayıf"</formula>
    </cfRule>
  </conditionalFormatting>
  <conditionalFormatting sqref="Q42:R42">
    <cfRule type="containsText" dxfId="761" priority="257" operator="containsText" text="5">
      <formula>NOT(ISERROR(SEARCH("5",Q42)))</formula>
    </cfRule>
    <cfRule type="containsText" dxfId="760" priority="258" operator="containsText" text="4">
      <formula>NOT(ISERROR(SEARCH("4",Q42)))</formula>
    </cfRule>
    <cfRule type="containsText" dxfId="759" priority="259" operator="containsText" text="3">
      <formula>NOT(ISERROR(SEARCH("3",Q42)))</formula>
    </cfRule>
    <cfRule type="containsText" dxfId="758" priority="260" operator="containsText" text="2">
      <formula>NOT(ISERROR(SEARCH("2",Q42)))</formula>
    </cfRule>
  </conditionalFormatting>
  <conditionalFormatting sqref="Q42:R42">
    <cfRule type="cellIs" dxfId="757" priority="256" operator="equal">
      <formula>1</formula>
    </cfRule>
  </conditionalFormatting>
  <conditionalFormatting sqref="V42">
    <cfRule type="beginsWith" dxfId="756" priority="255" operator="beginsWith" text="Kısmen">
      <formula>LEFT(V42,LEN("Kısmen"))="Kısmen"</formula>
    </cfRule>
    <cfRule type="endsWith" dxfId="755" priority="261" operator="endsWith" text="Değil">
      <formula>RIGHT(V42,LEN("Değil"))="Değil"</formula>
    </cfRule>
    <cfRule type="beginsWith" dxfId="754" priority="262" operator="beginsWith" text="Etkin">
      <formula>LEFT(V42,LEN("Etkin"))="Etkin"</formula>
    </cfRule>
    <cfRule type="beginsWith" dxfId="753" priority="263" operator="beginsWith" text="Zayıf">
      <formula>LEFT(V42,LEN("Zayıf"))="Zayıf"</formula>
    </cfRule>
  </conditionalFormatting>
  <conditionalFormatting sqref="Q45:R46">
    <cfRule type="containsText" dxfId="752" priority="243" operator="containsText" text="5">
      <formula>NOT(ISERROR(SEARCH("5",Q45)))</formula>
    </cfRule>
    <cfRule type="containsText" dxfId="751" priority="244" operator="containsText" text="4">
      <formula>NOT(ISERROR(SEARCH("4",Q45)))</formula>
    </cfRule>
    <cfRule type="containsText" dxfId="750" priority="245" operator="containsText" text="3">
      <formula>NOT(ISERROR(SEARCH("3",Q45)))</formula>
    </cfRule>
    <cfRule type="containsText" dxfId="749" priority="246" operator="containsText" text="2">
      <formula>NOT(ISERROR(SEARCH("2",Q45)))</formula>
    </cfRule>
  </conditionalFormatting>
  <conditionalFormatting sqref="Q45:R46">
    <cfRule type="cellIs" dxfId="748" priority="242" operator="equal">
      <formula>1</formula>
    </cfRule>
  </conditionalFormatting>
  <conditionalFormatting sqref="Z44">
    <cfRule type="containsText" dxfId="747" priority="236" operator="containsText" text="&quot;--&quot;">
      <formula>NOT(ISERROR(SEARCH("""--""",Z44)))</formula>
    </cfRule>
    <cfRule type="containsText" dxfId="746" priority="237" operator="containsText" text="ÇOK YÜKSEK">
      <formula>NOT(ISERROR(SEARCH("ÇOK YÜKSEK",Z44)))</formula>
    </cfRule>
    <cfRule type="containsText" dxfId="745" priority="238" operator="containsText" text="YÜKSEK">
      <formula>NOT(ISERROR(SEARCH("YÜKSEK",Z44)))</formula>
    </cfRule>
    <cfRule type="containsText" dxfId="744" priority="239" operator="containsText" text="ORTA">
      <formula>NOT(ISERROR(SEARCH("ORTA",Z44)))</formula>
    </cfRule>
    <cfRule type="beginsWith" dxfId="743" priority="240" operator="beginsWith" text="DÜŞÜK">
      <formula>LEFT(Z44,LEN("DÜŞÜK"))="DÜŞÜK"</formula>
    </cfRule>
    <cfRule type="containsText" dxfId="742" priority="241" operator="containsText" text="ÇOK DÜŞ">
      <formula>NOT(ISERROR(SEARCH("ÇOK DÜŞ",Z44)))</formula>
    </cfRule>
  </conditionalFormatting>
  <conditionalFormatting sqref="Z45:Z46">
    <cfRule type="containsText" dxfId="741" priority="231" operator="containsText" text="ÇOK YÜKSEK">
      <formula>NOT(ISERROR(SEARCH("ÇOK YÜKSEK",Z45)))</formula>
    </cfRule>
    <cfRule type="containsText" dxfId="740" priority="232" operator="containsText" text="YÜKSEK">
      <formula>NOT(ISERROR(SEARCH("YÜKSEK",Z45)))</formula>
    </cfRule>
    <cfRule type="containsText" dxfId="739" priority="233" operator="containsText" text="ORTA">
      <formula>NOT(ISERROR(SEARCH("ORTA",Z45)))</formula>
    </cfRule>
    <cfRule type="beginsWith" dxfId="738" priority="234" operator="beginsWith" text="DÜŞÜk">
      <formula>LEFT(Z45,LEN("DÜŞÜk"))="DÜŞÜk"</formula>
    </cfRule>
    <cfRule type="containsText" dxfId="737" priority="235" operator="containsText" text="ÇOK DÜŞ">
      <formula>NOT(ISERROR(SEARCH("ÇOK DÜŞ",Z45)))</formula>
    </cfRule>
  </conditionalFormatting>
  <conditionalFormatting sqref="V44:V46">
    <cfRule type="beginsWith" dxfId="736" priority="230" operator="beginsWith" text="Kısmen">
      <formula>LEFT(V44,LEN("Kısmen"))="Kısmen"</formula>
    </cfRule>
    <cfRule type="endsWith" dxfId="735" priority="247" operator="endsWith" text="Değil">
      <formula>RIGHT(V44,LEN("Değil"))="Değil"</formula>
    </cfRule>
    <cfRule type="beginsWith" dxfId="734" priority="248" operator="beginsWith" text="Etkin">
      <formula>LEFT(V44,LEN("Etkin"))="Etkin"</formula>
    </cfRule>
    <cfRule type="beginsWith" dxfId="733" priority="249" operator="beginsWith" text="Zayıf">
      <formula>LEFT(V44,LEN("Zayıf"))="Zayıf"</formula>
    </cfRule>
  </conditionalFormatting>
  <conditionalFormatting sqref="Q44:R44">
    <cfRule type="containsText" dxfId="732" priority="226" operator="containsText" text="5">
      <formula>NOT(ISERROR(SEARCH("5",Q44)))</formula>
    </cfRule>
    <cfRule type="containsText" dxfId="731" priority="227" operator="containsText" text="4">
      <formula>NOT(ISERROR(SEARCH("4",Q44)))</formula>
    </cfRule>
    <cfRule type="containsText" dxfId="730" priority="228" operator="containsText" text="3">
      <formula>NOT(ISERROR(SEARCH("3",Q44)))</formula>
    </cfRule>
    <cfRule type="containsText" dxfId="729" priority="229" operator="containsText" text="2">
      <formula>NOT(ISERROR(SEARCH("2",Q44)))</formula>
    </cfRule>
  </conditionalFormatting>
  <conditionalFormatting sqref="Q44:R44">
    <cfRule type="cellIs" dxfId="728" priority="225" operator="equal">
      <formula>1</formula>
    </cfRule>
  </conditionalFormatting>
  <conditionalFormatting sqref="Q56:R59">
    <cfRule type="cellIs" dxfId="727" priority="200" operator="equal">
      <formula>1</formula>
    </cfRule>
    <cfRule type="containsText" dxfId="726" priority="201" operator="containsText" text="5">
      <formula>NOT(ISERROR(SEARCH("5",Q56)))</formula>
    </cfRule>
    <cfRule type="containsText" dxfId="725" priority="202" operator="containsText" text="4">
      <formula>NOT(ISERROR(SEARCH("4",Q56)))</formula>
    </cfRule>
    <cfRule type="containsText" dxfId="724" priority="203" operator="containsText" text="3">
      <formula>NOT(ISERROR(SEARCH("3",Q56)))</formula>
    </cfRule>
    <cfRule type="containsText" dxfId="723" priority="204" operator="containsText" text="2">
      <formula>NOT(ISERROR(SEARCH("2",Q56)))</formula>
    </cfRule>
  </conditionalFormatting>
  <conditionalFormatting sqref="V56:V59">
    <cfRule type="beginsWith" dxfId="722" priority="205" operator="beginsWith" text="Kısmen">
      <formula>LEFT(V56,LEN("Kısmen"))="Kısmen"</formula>
    </cfRule>
    <cfRule type="endsWith" dxfId="721" priority="217" operator="endsWith" text="Değil">
      <formula>RIGHT(V56,LEN("Değil"))="Değil"</formula>
    </cfRule>
    <cfRule type="beginsWith" dxfId="720" priority="218" operator="beginsWith" text="Etkin">
      <formula>LEFT(V56,LEN("Etkin"))="Etkin"</formula>
    </cfRule>
    <cfRule type="beginsWith" dxfId="719" priority="219" operator="beginsWith" text="Zayıf">
      <formula>LEFT(V56,LEN("Zayıf"))="Zayıf"</formula>
    </cfRule>
  </conditionalFormatting>
  <conditionalFormatting sqref="Z56">
    <cfRule type="containsText" dxfId="718" priority="211" operator="containsText" text="&quot;--&quot;">
      <formula>NOT(ISERROR(SEARCH("""--""",Z56)))</formula>
    </cfRule>
    <cfRule type="containsText" dxfId="717" priority="212" operator="containsText" text="ÇOK YÜKSEK">
      <formula>NOT(ISERROR(SEARCH("ÇOK YÜKSEK",Z56)))</formula>
    </cfRule>
    <cfRule type="containsText" dxfId="716" priority="213" operator="containsText" text="YÜKSEK">
      <formula>NOT(ISERROR(SEARCH("YÜKSEK",Z56)))</formula>
    </cfRule>
    <cfRule type="containsText" dxfId="715" priority="214" operator="containsText" text="ORTA">
      <formula>NOT(ISERROR(SEARCH("ORTA",Z56)))</formula>
    </cfRule>
    <cfRule type="beginsWith" dxfId="714" priority="215" operator="beginsWith" text="DÜŞÜK">
      <formula>LEFT(Z56,LEN("DÜŞÜK"))="DÜŞÜK"</formula>
    </cfRule>
    <cfRule type="containsText" dxfId="713" priority="216" operator="containsText" text="ÇOK DÜŞ">
      <formula>NOT(ISERROR(SEARCH("ÇOK DÜŞ",Z56)))</formula>
    </cfRule>
  </conditionalFormatting>
  <conditionalFormatting sqref="Z57:Z59">
    <cfRule type="containsText" dxfId="712" priority="206" operator="containsText" text="ÇOK YÜKSEK">
      <formula>NOT(ISERROR(SEARCH("ÇOK YÜKSEK",Z57)))</formula>
    </cfRule>
    <cfRule type="containsText" dxfId="711" priority="207" operator="containsText" text="YÜKSEK">
      <formula>NOT(ISERROR(SEARCH("YÜKSEK",Z57)))</formula>
    </cfRule>
    <cfRule type="containsText" dxfId="710" priority="208" operator="containsText" text="ORTA">
      <formula>NOT(ISERROR(SEARCH("ORTA",Z57)))</formula>
    </cfRule>
    <cfRule type="beginsWith" dxfId="709" priority="209" operator="beginsWith" text="DÜŞÜk">
      <formula>LEFT(Z57,LEN("DÜŞÜk"))="DÜŞÜk"</formula>
    </cfRule>
    <cfRule type="containsText" dxfId="708" priority="210" operator="containsText" text="ÇOK DÜŞ">
      <formula>NOT(ISERROR(SEARCH("ÇOK DÜŞ",Z57)))</formula>
    </cfRule>
  </conditionalFormatting>
  <conditionalFormatting sqref="Q68:R68">
    <cfRule type="cellIs" dxfId="707" priority="181" operator="equal">
      <formula>1</formula>
    </cfRule>
    <cfRule type="containsText" dxfId="706" priority="182" operator="containsText" text="5">
      <formula>NOT(ISERROR(SEARCH("5",Q68)))</formula>
    </cfRule>
    <cfRule type="containsText" dxfId="705" priority="183" operator="containsText" text="4">
      <formula>NOT(ISERROR(SEARCH("4",Q68)))</formula>
    </cfRule>
    <cfRule type="containsText" dxfId="704" priority="184" operator="containsText" text="3">
      <formula>NOT(ISERROR(SEARCH("3",Q68)))</formula>
    </cfRule>
    <cfRule type="containsText" dxfId="703" priority="185" operator="containsText" text="2">
      <formula>NOT(ISERROR(SEARCH("2",Q68)))</formula>
    </cfRule>
  </conditionalFormatting>
  <conditionalFormatting sqref="V68">
    <cfRule type="beginsWith" dxfId="702" priority="186" operator="beginsWith" text="Kısmen">
      <formula>LEFT(V68,LEN("Kısmen"))="Kısmen"</formula>
    </cfRule>
    <cfRule type="endsWith" dxfId="701" priority="192" operator="endsWith" text="Değil">
      <formula>RIGHT(V68,LEN("Değil"))="Değil"</formula>
    </cfRule>
    <cfRule type="beginsWith" dxfId="700" priority="193" operator="beginsWith" text="Etkin">
      <formula>LEFT(V68,LEN("Etkin"))="Etkin"</formula>
    </cfRule>
    <cfRule type="beginsWith" dxfId="699" priority="194" operator="beginsWith" text="Zayıf">
      <formula>LEFT(V68,LEN("Zayıf"))="Zayıf"</formula>
    </cfRule>
  </conditionalFormatting>
  <conditionalFormatting sqref="Z68">
    <cfRule type="containsText" dxfId="698" priority="187" operator="containsText" text="ÇOK YÜKSEK">
      <formula>NOT(ISERROR(SEARCH("ÇOK YÜKSEK",Z68)))</formula>
    </cfRule>
    <cfRule type="containsText" dxfId="697" priority="188" operator="containsText" text="YÜKSEK">
      <formula>NOT(ISERROR(SEARCH("YÜKSEK",Z68)))</formula>
    </cfRule>
    <cfRule type="containsText" dxfId="696" priority="189" operator="containsText" text="ORTA">
      <formula>NOT(ISERROR(SEARCH("ORTA",Z68)))</formula>
    </cfRule>
    <cfRule type="beginsWith" dxfId="695" priority="190" operator="beginsWith" text="DÜŞÜk">
      <formula>LEFT(Z68,LEN("DÜŞÜk"))="DÜŞÜk"</formula>
    </cfRule>
    <cfRule type="containsText" dxfId="694" priority="191" operator="containsText" text="ÇOK DÜŞ">
      <formula>NOT(ISERROR(SEARCH("ÇOK DÜŞ",Z68)))</formula>
    </cfRule>
  </conditionalFormatting>
  <conditionalFormatting sqref="T59">
    <cfRule type="beginsWith" dxfId="693" priority="36" operator="beginsWith" text="ÇOK DÜŞÜK">
      <formula>LEFT(T59,LEN("ÇOK DÜŞÜK"))="ÇOK DÜŞÜK"</formula>
    </cfRule>
    <cfRule type="beginsWith" dxfId="692" priority="37" operator="beginsWith" text="ÇOK">
      <formula>LEFT(T59,LEN("ÇOK"))="ÇOK"</formula>
    </cfRule>
    <cfRule type="endsWith" dxfId="691" priority="38" operator="endsWith" text="YÜKSEK">
      <formula>RIGHT(T59,LEN("YÜKSEK"))="YÜKSEK"</formula>
    </cfRule>
    <cfRule type="endsWith" dxfId="690" priority="39" operator="endsWith" text="DÜŞÜK">
      <formula>RIGHT(T59,LEN("DÜŞÜK"))="DÜŞÜK"</formula>
    </cfRule>
    <cfRule type="containsText" dxfId="689" priority="40" operator="containsText" text="ORTA">
      <formula>NOT(ISERROR(SEARCH("ORTA",T59)))</formula>
    </cfRule>
  </conditionalFormatting>
  <conditionalFormatting sqref="T15">
    <cfRule type="beginsWith" dxfId="688" priority="156" operator="beginsWith" text="ÇOK DÜŞÜK">
      <formula>LEFT(T15,LEN("ÇOK DÜŞÜK"))="ÇOK DÜŞÜK"</formula>
    </cfRule>
    <cfRule type="beginsWith" dxfId="687" priority="157" operator="beginsWith" text="ÇOK">
      <formula>LEFT(T15,LEN("ÇOK"))="ÇOK"</formula>
    </cfRule>
    <cfRule type="endsWith" dxfId="686" priority="158" operator="endsWith" text="YÜKSEK">
      <formula>RIGHT(T15,LEN("YÜKSEK"))="YÜKSEK"</formula>
    </cfRule>
    <cfRule type="endsWith" dxfId="685" priority="159" operator="endsWith" text="DÜŞÜK">
      <formula>RIGHT(T15,LEN("DÜŞÜK"))="DÜŞÜK"</formula>
    </cfRule>
    <cfRule type="containsText" dxfId="684" priority="160" operator="containsText" text="ORTA">
      <formula>NOT(ISERROR(SEARCH("ORTA",T15)))</formula>
    </cfRule>
  </conditionalFormatting>
  <conditionalFormatting sqref="T62">
    <cfRule type="beginsWith" dxfId="683" priority="31" operator="beginsWith" text="ÇOK DÜŞÜK">
      <formula>LEFT(T62,LEN("ÇOK DÜŞÜK"))="ÇOK DÜŞÜK"</formula>
    </cfRule>
    <cfRule type="beginsWith" dxfId="682" priority="32" operator="beginsWith" text="ÇOK">
      <formula>LEFT(T62,LEN("ÇOK"))="ÇOK"</formula>
    </cfRule>
    <cfRule type="endsWith" dxfId="681" priority="33" operator="endsWith" text="YÜKSEK">
      <formula>RIGHT(T62,LEN("YÜKSEK"))="YÜKSEK"</formula>
    </cfRule>
    <cfRule type="endsWith" dxfId="680" priority="34" operator="endsWith" text="DÜŞÜK">
      <formula>RIGHT(T62,LEN("DÜŞÜK"))="DÜŞÜK"</formula>
    </cfRule>
    <cfRule type="containsText" dxfId="679" priority="35" operator="containsText" text="ORTA">
      <formula>NOT(ISERROR(SEARCH("ORTA",T62)))</formula>
    </cfRule>
  </conditionalFormatting>
  <conditionalFormatting sqref="T7">
    <cfRule type="beginsWith" dxfId="678" priority="146" operator="beginsWith" text="ÇOK DÜŞÜK">
      <formula>LEFT(T7,LEN("ÇOK DÜŞÜK"))="ÇOK DÜŞÜK"</formula>
    </cfRule>
    <cfRule type="beginsWith" dxfId="677" priority="147" operator="beginsWith" text="ÇOK">
      <formula>LEFT(T7,LEN("ÇOK"))="ÇOK"</formula>
    </cfRule>
    <cfRule type="endsWith" dxfId="676" priority="148" operator="endsWith" text="YÜKSEK">
      <formula>RIGHT(T7,LEN("YÜKSEK"))="YÜKSEK"</formula>
    </cfRule>
    <cfRule type="endsWith" dxfId="675" priority="149" operator="endsWith" text="DÜŞÜK">
      <formula>RIGHT(T7,LEN("DÜŞÜK"))="DÜŞÜK"</formula>
    </cfRule>
    <cfRule type="containsText" dxfId="674" priority="150" operator="containsText" text="ORTA">
      <formula>NOT(ISERROR(SEARCH("ORTA",T7)))</formula>
    </cfRule>
  </conditionalFormatting>
  <conditionalFormatting sqref="T8">
    <cfRule type="beginsWith" dxfId="673" priority="141" operator="beginsWith" text="ÇOK DÜŞÜK">
      <formula>LEFT(T8,LEN("ÇOK DÜŞÜK"))="ÇOK DÜŞÜK"</formula>
    </cfRule>
    <cfRule type="beginsWith" dxfId="672" priority="142" operator="beginsWith" text="ÇOK">
      <formula>LEFT(T8,LEN("ÇOK"))="ÇOK"</formula>
    </cfRule>
    <cfRule type="endsWith" dxfId="671" priority="143" operator="endsWith" text="YÜKSEK">
      <formula>RIGHT(T8,LEN("YÜKSEK"))="YÜKSEK"</formula>
    </cfRule>
    <cfRule type="endsWith" dxfId="670" priority="144" operator="endsWith" text="DÜŞÜK">
      <formula>RIGHT(T8,LEN("DÜŞÜK"))="DÜŞÜK"</formula>
    </cfRule>
    <cfRule type="containsText" dxfId="669" priority="145" operator="containsText" text="ORTA">
      <formula>NOT(ISERROR(SEARCH("ORTA",T8)))</formula>
    </cfRule>
  </conditionalFormatting>
  <conditionalFormatting sqref="T9">
    <cfRule type="beginsWith" dxfId="668" priority="136" operator="beginsWith" text="ÇOK DÜŞÜK">
      <formula>LEFT(T9,LEN("ÇOK DÜŞÜK"))="ÇOK DÜŞÜK"</formula>
    </cfRule>
    <cfRule type="beginsWith" dxfId="667" priority="137" operator="beginsWith" text="ÇOK">
      <formula>LEFT(T9,LEN("ÇOK"))="ÇOK"</formula>
    </cfRule>
    <cfRule type="endsWith" dxfId="666" priority="138" operator="endsWith" text="YÜKSEK">
      <formula>RIGHT(T9,LEN("YÜKSEK"))="YÜKSEK"</formula>
    </cfRule>
    <cfRule type="endsWith" dxfId="665" priority="139" operator="endsWith" text="DÜŞÜK">
      <formula>RIGHT(T9,LEN("DÜŞÜK"))="DÜŞÜK"</formula>
    </cfRule>
    <cfRule type="containsText" dxfId="664" priority="140" operator="containsText" text="ORTA">
      <formula>NOT(ISERROR(SEARCH("ORTA",T9)))</formula>
    </cfRule>
  </conditionalFormatting>
  <conditionalFormatting sqref="T10">
    <cfRule type="beginsWith" dxfId="663" priority="131" operator="beginsWith" text="ÇOK DÜŞÜK">
      <formula>LEFT(T10,LEN("ÇOK DÜŞÜK"))="ÇOK DÜŞÜK"</formula>
    </cfRule>
    <cfRule type="beginsWith" dxfId="662" priority="132" operator="beginsWith" text="ÇOK">
      <formula>LEFT(T10,LEN("ÇOK"))="ÇOK"</formula>
    </cfRule>
    <cfRule type="endsWith" dxfId="661" priority="133" operator="endsWith" text="YÜKSEK">
      <formula>RIGHT(T10,LEN("YÜKSEK"))="YÜKSEK"</formula>
    </cfRule>
    <cfRule type="endsWith" dxfId="660" priority="134" operator="endsWith" text="DÜŞÜK">
      <formula>RIGHT(T10,LEN("DÜŞÜK"))="DÜŞÜK"</formula>
    </cfRule>
    <cfRule type="containsText" dxfId="659" priority="135" operator="containsText" text="ORTA">
      <formula>NOT(ISERROR(SEARCH("ORTA",T10)))</formula>
    </cfRule>
  </conditionalFormatting>
  <conditionalFormatting sqref="T11">
    <cfRule type="beginsWith" dxfId="658" priority="126" operator="beginsWith" text="ÇOK DÜŞÜK">
      <formula>LEFT(T11,LEN("ÇOK DÜŞÜK"))="ÇOK DÜŞÜK"</formula>
    </cfRule>
    <cfRule type="beginsWith" dxfId="657" priority="127" operator="beginsWith" text="ÇOK">
      <formula>LEFT(T11,LEN("ÇOK"))="ÇOK"</formula>
    </cfRule>
    <cfRule type="endsWith" dxfId="656" priority="128" operator="endsWith" text="YÜKSEK">
      <formula>RIGHT(T11,LEN("YÜKSEK"))="YÜKSEK"</formula>
    </cfRule>
    <cfRule type="endsWith" dxfId="655" priority="129" operator="endsWith" text="DÜŞÜK">
      <formula>RIGHT(T11,LEN("DÜŞÜK"))="DÜŞÜK"</formula>
    </cfRule>
    <cfRule type="containsText" dxfId="654" priority="130" operator="containsText" text="ORTA">
      <formula>NOT(ISERROR(SEARCH("ORTA",T11)))</formula>
    </cfRule>
  </conditionalFormatting>
  <conditionalFormatting sqref="T12">
    <cfRule type="beginsWith" dxfId="653" priority="121" operator="beginsWith" text="ÇOK DÜŞÜK">
      <formula>LEFT(T12,LEN("ÇOK DÜŞÜK"))="ÇOK DÜŞÜK"</formula>
    </cfRule>
    <cfRule type="beginsWith" dxfId="652" priority="122" operator="beginsWith" text="ÇOK">
      <formula>LEFT(T12,LEN("ÇOK"))="ÇOK"</formula>
    </cfRule>
    <cfRule type="endsWith" dxfId="651" priority="123" operator="endsWith" text="YÜKSEK">
      <formula>RIGHT(T12,LEN("YÜKSEK"))="YÜKSEK"</formula>
    </cfRule>
    <cfRule type="endsWith" dxfId="650" priority="124" operator="endsWith" text="DÜŞÜK">
      <formula>RIGHT(T12,LEN("DÜŞÜK"))="DÜŞÜK"</formula>
    </cfRule>
    <cfRule type="containsText" dxfId="649" priority="125" operator="containsText" text="ORTA">
      <formula>NOT(ISERROR(SEARCH("ORTA",T12)))</formula>
    </cfRule>
  </conditionalFormatting>
  <conditionalFormatting sqref="T16">
    <cfRule type="beginsWith" dxfId="648" priority="116" operator="beginsWith" text="ÇOK DÜŞÜK">
      <formula>LEFT(T16,LEN("ÇOK DÜŞÜK"))="ÇOK DÜŞÜK"</formula>
    </cfRule>
    <cfRule type="beginsWith" dxfId="647" priority="117" operator="beginsWith" text="ÇOK">
      <formula>LEFT(T16,LEN("ÇOK"))="ÇOK"</formula>
    </cfRule>
    <cfRule type="endsWith" dxfId="646" priority="118" operator="endsWith" text="YÜKSEK">
      <formula>RIGHT(T16,LEN("YÜKSEK"))="YÜKSEK"</formula>
    </cfRule>
    <cfRule type="endsWith" dxfId="645" priority="119" operator="endsWith" text="DÜŞÜK">
      <formula>RIGHT(T16,LEN("DÜŞÜK"))="DÜŞÜK"</formula>
    </cfRule>
    <cfRule type="containsText" dxfId="644" priority="120" operator="containsText" text="ORTA">
      <formula>NOT(ISERROR(SEARCH("ORTA",T16)))</formula>
    </cfRule>
  </conditionalFormatting>
  <conditionalFormatting sqref="T34">
    <cfRule type="beginsWith" dxfId="643" priority="111" operator="beginsWith" text="ÇOK DÜŞÜK">
      <formula>LEFT(T34,LEN("ÇOK DÜŞÜK"))="ÇOK DÜŞÜK"</formula>
    </cfRule>
    <cfRule type="beginsWith" dxfId="642" priority="112" operator="beginsWith" text="ÇOK">
      <formula>LEFT(T34,LEN("ÇOK"))="ÇOK"</formula>
    </cfRule>
    <cfRule type="endsWith" dxfId="641" priority="113" operator="endsWith" text="YÜKSEK">
      <formula>RIGHT(T34,LEN("YÜKSEK"))="YÜKSEK"</formula>
    </cfRule>
    <cfRule type="endsWith" dxfId="640" priority="114" operator="endsWith" text="DÜŞÜK">
      <formula>RIGHT(T34,LEN("DÜŞÜK"))="DÜŞÜK"</formula>
    </cfRule>
    <cfRule type="containsText" dxfId="639" priority="115" operator="containsText" text="ORTA">
      <formula>NOT(ISERROR(SEARCH("ORTA",T34)))</formula>
    </cfRule>
  </conditionalFormatting>
  <conditionalFormatting sqref="T35">
    <cfRule type="beginsWith" dxfId="638" priority="106" operator="beginsWith" text="ÇOK DÜŞÜK">
      <formula>LEFT(T35,LEN("ÇOK DÜŞÜK"))="ÇOK DÜŞÜK"</formula>
    </cfRule>
    <cfRule type="beginsWith" dxfId="637" priority="107" operator="beginsWith" text="ÇOK">
      <formula>LEFT(T35,LEN("ÇOK"))="ÇOK"</formula>
    </cfRule>
    <cfRule type="endsWith" dxfId="636" priority="108" operator="endsWith" text="YÜKSEK">
      <formula>RIGHT(T35,LEN("YÜKSEK"))="YÜKSEK"</formula>
    </cfRule>
    <cfRule type="endsWith" dxfId="635" priority="109" operator="endsWith" text="DÜŞÜK">
      <formula>RIGHT(T35,LEN("DÜŞÜK"))="DÜŞÜK"</formula>
    </cfRule>
    <cfRule type="containsText" dxfId="634" priority="110" operator="containsText" text="ORTA">
      <formula>NOT(ISERROR(SEARCH("ORTA",T35)))</formula>
    </cfRule>
  </conditionalFormatting>
  <conditionalFormatting sqref="T38">
    <cfRule type="beginsWith" dxfId="633" priority="101" operator="beginsWith" text="ÇOK DÜŞÜK">
      <formula>LEFT(T38,LEN("ÇOK DÜŞÜK"))="ÇOK DÜŞÜK"</formula>
    </cfRule>
    <cfRule type="beginsWith" dxfId="632" priority="102" operator="beginsWith" text="ÇOK">
      <formula>LEFT(T38,LEN("ÇOK"))="ÇOK"</formula>
    </cfRule>
    <cfRule type="endsWith" dxfId="631" priority="103" operator="endsWith" text="YÜKSEK">
      <formula>RIGHT(T38,LEN("YÜKSEK"))="YÜKSEK"</formula>
    </cfRule>
    <cfRule type="endsWith" dxfId="630" priority="104" operator="endsWith" text="DÜŞÜK">
      <formula>RIGHT(T38,LEN("DÜŞÜK"))="DÜŞÜK"</formula>
    </cfRule>
    <cfRule type="containsText" dxfId="629" priority="105" operator="containsText" text="ORTA">
      <formula>NOT(ISERROR(SEARCH("ORTA",T38)))</formula>
    </cfRule>
  </conditionalFormatting>
  <conditionalFormatting sqref="T40">
    <cfRule type="beginsWith" dxfId="628" priority="96" operator="beginsWith" text="ÇOK DÜŞÜK">
      <formula>LEFT(T40,LEN("ÇOK DÜŞÜK"))="ÇOK DÜŞÜK"</formula>
    </cfRule>
    <cfRule type="beginsWith" dxfId="627" priority="97" operator="beginsWith" text="ÇOK">
      <formula>LEFT(T40,LEN("ÇOK"))="ÇOK"</formula>
    </cfRule>
    <cfRule type="endsWith" dxfId="626" priority="98" operator="endsWith" text="YÜKSEK">
      <formula>RIGHT(T40,LEN("YÜKSEK"))="YÜKSEK"</formula>
    </cfRule>
    <cfRule type="endsWith" dxfId="625" priority="99" operator="endsWith" text="DÜŞÜK">
      <formula>RIGHT(T40,LEN("DÜŞÜK"))="DÜŞÜK"</formula>
    </cfRule>
    <cfRule type="containsText" dxfId="624" priority="100" operator="containsText" text="ORTA">
      <formula>NOT(ISERROR(SEARCH("ORTA",T40)))</formula>
    </cfRule>
  </conditionalFormatting>
  <conditionalFormatting sqref="T41">
    <cfRule type="beginsWith" dxfId="623" priority="91" operator="beginsWith" text="ÇOK DÜŞÜK">
      <formula>LEFT(T41,LEN("ÇOK DÜŞÜK"))="ÇOK DÜŞÜK"</formula>
    </cfRule>
    <cfRule type="beginsWith" dxfId="622" priority="92" operator="beginsWith" text="ÇOK">
      <formula>LEFT(T41,LEN("ÇOK"))="ÇOK"</formula>
    </cfRule>
    <cfRule type="endsWith" dxfId="621" priority="93" operator="endsWith" text="YÜKSEK">
      <formula>RIGHT(T41,LEN("YÜKSEK"))="YÜKSEK"</formula>
    </cfRule>
    <cfRule type="endsWith" dxfId="620" priority="94" operator="endsWith" text="DÜŞÜK">
      <formula>RIGHT(T41,LEN("DÜŞÜK"))="DÜŞÜK"</formula>
    </cfRule>
    <cfRule type="containsText" dxfId="619" priority="95" operator="containsText" text="ORTA">
      <formula>NOT(ISERROR(SEARCH("ORTA",T41)))</formula>
    </cfRule>
  </conditionalFormatting>
  <conditionalFormatting sqref="T42">
    <cfRule type="beginsWith" dxfId="618" priority="86" operator="beginsWith" text="ÇOK DÜŞÜK">
      <formula>LEFT(T42,LEN("ÇOK DÜŞÜK"))="ÇOK DÜŞÜK"</formula>
    </cfRule>
    <cfRule type="beginsWith" dxfId="617" priority="87" operator="beginsWith" text="ÇOK">
      <formula>LEFT(T42,LEN("ÇOK"))="ÇOK"</formula>
    </cfRule>
    <cfRule type="endsWith" dxfId="616" priority="88" operator="endsWith" text="YÜKSEK">
      <formula>RIGHT(T42,LEN("YÜKSEK"))="YÜKSEK"</formula>
    </cfRule>
    <cfRule type="endsWith" dxfId="615" priority="89" operator="endsWith" text="DÜŞÜK">
      <formula>RIGHT(T42,LEN("DÜŞÜK"))="DÜŞÜK"</formula>
    </cfRule>
    <cfRule type="containsText" dxfId="614" priority="90" operator="containsText" text="ORTA">
      <formula>NOT(ISERROR(SEARCH("ORTA",T42)))</formula>
    </cfRule>
  </conditionalFormatting>
  <conditionalFormatting sqref="T43">
    <cfRule type="beginsWith" dxfId="613" priority="81" operator="beginsWith" text="ÇOK DÜŞÜK">
      <formula>LEFT(T43,LEN("ÇOK DÜŞÜK"))="ÇOK DÜŞÜK"</formula>
    </cfRule>
    <cfRule type="beginsWith" dxfId="612" priority="82" operator="beginsWith" text="ÇOK">
      <formula>LEFT(T43,LEN("ÇOK"))="ÇOK"</formula>
    </cfRule>
    <cfRule type="endsWith" dxfId="611" priority="83" operator="endsWith" text="YÜKSEK">
      <formula>RIGHT(T43,LEN("YÜKSEK"))="YÜKSEK"</formula>
    </cfRule>
    <cfRule type="endsWith" dxfId="610" priority="84" operator="endsWith" text="DÜŞÜK">
      <formula>RIGHT(T43,LEN("DÜŞÜK"))="DÜŞÜK"</formula>
    </cfRule>
    <cfRule type="containsText" dxfId="609" priority="85" operator="containsText" text="ORTA">
      <formula>NOT(ISERROR(SEARCH("ORTA",T43)))</formula>
    </cfRule>
  </conditionalFormatting>
  <conditionalFormatting sqref="T44">
    <cfRule type="beginsWith" dxfId="608" priority="76" operator="beginsWith" text="ÇOK DÜŞÜK">
      <formula>LEFT(T44,LEN("ÇOK DÜŞÜK"))="ÇOK DÜŞÜK"</formula>
    </cfRule>
    <cfRule type="beginsWith" dxfId="607" priority="77" operator="beginsWith" text="ÇOK">
      <formula>LEFT(T44,LEN("ÇOK"))="ÇOK"</formula>
    </cfRule>
    <cfRule type="endsWith" dxfId="606" priority="78" operator="endsWith" text="YÜKSEK">
      <formula>RIGHT(T44,LEN("YÜKSEK"))="YÜKSEK"</formula>
    </cfRule>
    <cfRule type="endsWith" dxfId="605" priority="79" operator="endsWith" text="DÜŞÜK">
      <formula>RIGHT(T44,LEN("DÜŞÜK"))="DÜŞÜK"</formula>
    </cfRule>
    <cfRule type="containsText" dxfId="604" priority="80" operator="containsText" text="ORTA">
      <formula>NOT(ISERROR(SEARCH("ORTA",T44)))</formula>
    </cfRule>
  </conditionalFormatting>
  <conditionalFormatting sqref="T45">
    <cfRule type="beginsWith" dxfId="603" priority="71" operator="beginsWith" text="ÇOK DÜŞÜK">
      <formula>LEFT(T45,LEN("ÇOK DÜŞÜK"))="ÇOK DÜŞÜK"</formula>
    </cfRule>
    <cfRule type="beginsWith" dxfId="602" priority="72" operator="beginsWith" text="ÇOK">
      <formula>LEFT(T45,LEN("ÇOK"))="ÇOK"</formula>
    </cfRule>
    <cfRule type="endsWith" dxfId="601" priority="73" operator="endsWith" text="YÜKSEK">
      <formula>RIGHT(T45,LEN("YÜKSEK"))="YÜKSEK"</formula>
    </cfRule>
    <cfRule type="endsWith" dxfId="600" priority="74" operator="endsWith" text="DÜŞÜK">
      <formula>RIGHT(T45,LEN("DÜŞÜK"))="DÜŞÜK"</formula>
    </cfRule>
    <cfRule type="containsText" dxfId="599" priority="75" operator="containsText" text="ORTA">
      <formula>NOT(ISERROR(SEARCH("ORTA",T45)))</formula>
    </cfRule>
  </conditionalFormatting>
  <conditionalFormatting sqref="T46">
    <cfRule type="beginsWith" dxfId="598" priority="66" operator="beginsWith" text="ÇOK DÜŞÜK">
      <formula>LEFT(T46,LEN("ÇOK DÜŞÜK"))="ÇOK DÜŞÜK"</formula>
    </cfRule>
    <cfRule type="beginsWith" dxfId="597" priority="67" operator="beginsWith" text="ÇOK">
      <formula>LEFT(T46,LEN("ÇOK"))="ÇOK"</formula>
    </cfRule>
    <cfRule type="endsWith" dxfId="596" priority="68" operator="endsWith" text="YÜKSEK">
      <formula>RIGHT(T46,LEN("YÜKSEK"))="YÜKSEK"</formula>
    </cfRule>
    <cfRule type="endsWith" dxfId="595" priority="69" operator="endsWith" text="DÜŞÜK">
      <formula>RIGHT(T46,LEN("DÜŞÜK"))="DÜŞÜK"</formula>
    </cfRule>
    <cfRule type="containsText" dxfId="594" priority="70" operator="containsText" text="ORTA">
      <formula>NOT(ISERROR(SEARCH("ORTA",T46)))</formula>
    </cfRule>
  </conditionalFormatting>
  <conditionalFormatting sqref="T47">
    <cfRule type="beginsWith" dxfId="593" priority="61" operator="beginsWith" text="ÇOK DÜŞÜK">
      <formula>LEFT(T47,LEN("ÇOK DÜŞÜK"))="ÇOK DÜŞÜK"</formula>
    </cfRule>
    <cfRule type="beginsWith" dxfId="592" priority="62" operator="beginsWith" text="ÇOK">
      <formula>LEFT(T47,LEN("ÇOK"))="ÇOK"</formula>
    </cfRule>
    <cfRule type="endsWith" dxfId="591" priority="63" operator="endsWith" text="YÜKSEK">
      <formula>RIGHT(T47,LEN("YÜKSEK"))="YÜKSEK"</formula>
    </cfRule>
    <cfRule type="endsWith" dxfId="590" priority="64" operator="endsWith" text="DÜŞÜK">
      <formula>RIGHT(T47,LEN("DÜŞÜK"))="DÜŞÜK"</formula>
    </cfRule>
    <cfRule type="containsText" dxfId="589" priority="65" operator="containsText" text="ORTA">
      <formula>NOT(ISERROR(SEARCH("ORTA",T47)))</formula>
    </cfRule>
  </conditionalFormatting>
  <conditionalFormatting sqref="T48">
    <cfRule type="beginsWith" dxfId="588" priority="56" operator="beginsWith" text="ÇOK DÜŞÜK">
      <formula>LEFT(T48,LEN("ÇOK DÜŞÜK"))="ÇOK DÜŞÜK"</formula>
    </cfRule>
    <cfRule type="beginsWith" dxfId="587" priority="57" operator="beginsWith" text="ÇOK">
      <formula>LEFT(T48,LEN("ÇOK"))="ÇOK"</formula>
    </cfRule>
    <cfRule type="endsWith" dxfId="586" priority="58" operator="endsWith" text="YÜKSEK">
      <formula>RIGHT(T48,LEN("YÜKSEK"))="YÜKSEK"</formula>
    </cfRule>
    <cfRule type="endsWith" dxfId="585" priority="59" operator="endsWith" text="DÜŞÜK">
      <formula>RIGHT(T48,LEN("DÜŞÜK"))="DÜŞÜK"</formula>
    </cfRule>
    <cfRule type="containsText" dxfId="584" priority="60" operator="containsText" text="ORTA">
      <formula>NOT(ISERROR(SEARCH("ORTA",T48)))</formula>
    </cfRule>
  </conditionalFormatting>
  <conditionalFormatting sqref="T56">
    <cfRule type="beginsWith" dxfId="583" priority="51" operator="beginsWith" text="ÇOK DÜŞÜK">
      <formula>LEFT(T56,LEN("ÇOK DÜŞÜK"))="ÇOK DÜŞÜK"</formula>
    </cfRule>
    <cfRule type="beginsWith" dxfId="582" priority="52" operator="beginsWith" text="ÇOK">
      <formula>LEFT(T56,LEN("ÇOK"))="ÇOK"</formula>
    </cfRule>
    <cfRule type="endsWith" dxfId="581" priority="53" operator="endsWith" text="YÜKSEK">
      <formula>RIGHT(T56,LEN("YÜKSEK"))="YÜKSEK"</formula>
    </cfRule>
    <cfRule type="endsWith" dxfId="580" priority="54" operator="endsWith" text="DÜŞÜK">
      <formula>RIGHT(T56,LEN("DÜŞÜK"))="DÜŞÜK"</formula>
    </cfRule>
    <cfRule type="containsText" dxfId="579" priority="55" operator="containsText" text="ORTA">
      <formula>NOT(ISERROR(SEARCH("ORTA",T56)))</formula>
    </cfRule>
  </conditionalFormatting>
  <conditionalFormatting sqref="T57">
    <cfRule type="beginsWith" dxfId="578" priority="46" operator="beginsWith" text="ÇOK DÜŞÜK">
      <formula>LEFT(T57,LEN("ÇOK DÜŞÜK"))="ÇOK DÜŞÜK"</formula>
    </cfRule>
    <cfRule type="beginsWith" dxfId="577" priority="47" operator="beginsWith" text="ÇOK">
      <formula>LEFT(T57,LEN("ÇOK"))="ÇOK"</formula>
    </cfRule>
    <cfRule type="endsWith" dxfId="576" priority="48" operator="endsWith" text="YÜKSEK">
      <formula>RIGHT(T57,LEN("YÜKSEK"))="YÜKSEK"</formula>
    </cfRule>
    <cfRule type="endsWith" dxfId="575" priority="49" operator="endsWith" text="DÜŞÜK">
      <formula>RIGHT(T57,LEN("DÜŞÜK"))="DÜŞÜK"</formula>
    </cfRule>
    <cfRule type="containsText" dxfId="574" priority="50" operator="containsText" text="ORTA">
      <formula>NOT(ISERROR(SEARCH("ORTA",T57)))</formula>
    </cfRule>
  </conditionalFormatting>
  <conditionalFormatting sqref="T58">
    <cfRule type="beginsWith" dxfId="573" priority="41" operator="beginsWith" text="ÇOK DÜŞÜK">
      <formula>LEFT(T58,LEN("ÇOK DÜŞÜK"))="ÇOK DÜŞÜK"</formula>
    </cfRule>
    <cfRule type="beginsWith" dxfId="572" priority="42" operator="beginsWith" text="ÇOK">
      <formula>LEFT(T58,LEN("ÇOK"))="ÇOK"</formula>
    </cfRule>
    <cfRule type="endsWith" dxfId="571" priority="43" operator="endsWith" text="YÜKSEK">
      <formula>RIGHT(T58,LEN("YÜKSEK"))="YÜKSEK"</formula>
    </cfRule>
    <cfRule type="endsWith" dxfId="570" priority="44" operator="endsWith" text="DÜŞÜK">
      <formula>RIGHT(T58,LEN("DÜŞÜK"))="DÜŞÜK"</formula>
    </cfRule>
    <cfRule type="containsText" dxfId="569" priority="45" operator="containsText" text="ORTA">
      <formula>NOT(ISERROR(SEARCH("ORTA",T58)))</formula>
    </cfRule>
  </conditionalFormatting>
  <conditionalFormatting sqref="T63">
    <cfRule type="beginsWith" dxfId="568" priority="26" operator="beginsWith" text="ÇOK DÜŞÜK">
      <formula>LEFT(T63,LEN("ÇOK DÜŞÜK"))="ÇOK DÜŞÜK"</formula>
    </cfRule>
    <cfRule type="beginsWith" dxfId="567" priority="27" operator="beginsWith" text="ÇOK">
      <formula>LEFT(T63,LEN("ÇOK"))="ÇOK"</formula>
    </cfRule>
    <cfRule type="endsWith" dxfId="566" priority="28" operator="endsWith" text="YÜKSEK">
      <formula>RIGHT(T63,LEN("YÜKSEK"))="YÜKSEK"</formula>
    </cfRule>
    <cfRule type="endsWith" dxfId="565" priority="29" operator="endsWith" text="DÜŞÜK">
      <formula>RIGHT(T63,LEN("DÜŞÜK"))="DÜŞÜK"</formula>
    </cfRule>
    <cfRule type="containsText" dxfId="564" priority="30" operator="containsText" text="ORTA">
      <formula>NOT(ISERROR(SEARCH("ORTA",T63)))</formula>
    </cfRule>
  </conditionalFormatting>
  <conditionalFormatting sqref="T64">
    <cfRule type="beginsWith" dxfId="563" priority="21" operator="beginsWith" text="ÇOK DÜŞÜK">
      <formula>LEFT(T64,LEN("ÇOK DÜŞÜK"))="ÇOK DÜŞÜK"</formula>
    </cfRule>
    <cfRule type="beginsWith" dxfId="562" priority="22" operator="beginsWith" text="ÇOK">
      <formula>LEFT(T64,LEN("ÇOK"))="ÇOK"</formula>
    </cfRule>
    <cfRule type="endsWith" dxfId="561" priority="23" operator="endsWith" text="YÜKSEK">
      <formula>RIGHT(T64,LEN("YÜKSEK"))="YÜKSEK"</formula>
    </cfRule>
    <cfRule type="endsWith" dxfId="560" priority="24" operator="endsWith" text="DÜŞÜK">
      <formula>RIGHT(T64,LEN("DÜŞÜK"))="DÜŞÜK"</formula>
    </cfRule>
    <cfRule type="containsText" dxfId="559" priority="25" operator="containsText" text="ORTA">
      <formula>NOT(ISERROR(SEARCH("ORTA",T64)))</formula>
    </cfRule>
  </conditionalFormatting>
  <conditionalFormatting sqref="T65">
    <cfRule type="beginsWith" dxfId="558" priority="16" operator="beginsWith" text="ÇOK DÜŞÜK">
      <formula>LEFT(T65,LEN("ÇOK DÜŞÜK"))="ÇOK DÜŞÜK"</formula>
    </cfRule>
    <cfRule type="beginsWith" dxfId="557" priority="17" operator="beginsWith" text="ÇOK">
      <formula>LEFT(T65,LEN("ÇOK"))="ÇOK"</formula>
    </cfRule>
    <cfRule type="endsWith" dxfId="556" priority="18" operator="endsWith" text="YÜKSEK">
      <formula>RIGHT(T65,LEN("YÜKSEK"))="YÜKSEK"</formula>
    </cfRule>
    <cfRule type="endsWith" dxfId="555" priority="19" operator="endsWith" text="DÜŞÜK">
      <formula>RIGHT(T65,LEN("DÜŞÜK"))="DÜŞÜK"</formula>
    </cfRule>
    <cfRule type="containsText" dxfId="554" priority="20" operator="containsText" text="ORTA">
      <formula>NOT(ISERROR(SEARCH("ORTA",T65)))</formula>
    </cfRule>
  </conditionalFormatting>
  <conditionalFormatting sqref="T66">
    <cfRule type="beginsWith" dxfId="553" priority="11" operator="beginsWith" text="ÇOK DÜŞÜK">
      <formula>LEFT(T66,LEN("ÇOK DÜŞÜK"))="ÇOK DÜŞÜK"</formula>
    </cfRule>
    <cfRule type="beginsWith" dxfId="552" priority="12" operator="beginsWith" text="ÇOK">
      <formula>LEFT(T66,LEN("ÇOK"))="ÇOK"</formula>
    </cfRule>
    <cfRule type="endsWith" dxfId="551" priority="13" operator="endsWith" text="YÜKSEK">
      <formula>RIGHT(T66,LEN("YÜKSEK"))="YÜKSEK"</formula>
    </cfRule>
    <cfRule type="endsWith" dxfId="550" priority="14" operator="endsWith" text="DÜŞÜK">
      <formula>RIGHT(T66,LEN("DÜŞÜK"))="DÜŞÜK"</formula>
    </cfRule>
    <cfRule type="containsText" dxfId="549" priority="15" operator="containsText" text="ORTA">
      <formula>NOT(ISERROR(SEARCH("ORTA",T66)))</formula>
    </cfRule>
  </conditionalFormatting>
  <conditionalFormatting sqref="T67">
    <cfRule type="beginsWith" dxfId="548" priority="6" operator="beginsWith" text="ÇOK DÜŞÜK">
      <formula>LEFT(T67,LEN("ÇOK DÜŞÜK"))="ÇOK DÜŞÜK"</formula>
    </cfRule>
    <cfRule type="beginsWith" dxfId="547" priority="7" operator="beginsWith" text="ÇOK">
      <formula>LEFT(T67,LEN("ÇOK"))="ÇOK"</formula>
    </cfRule>
    <cfRule type="endsWith" dxfId="546" priority="8" operator="endsWith" text="YÜKSEK">
      <formula>RIGHT(T67,LEN("YÜKSEK"))="YÜKSEK"</formula>
    </cfRule>
    <cfRule type="endsWith" dxfId="545" priority="9" operator="endsWith" text="DÜŞÜK">
      <formula>RIGHT(T67,LEN("DÜŞÜK"))="DÜŞÜK"</formula>
    </cfRule>
    <cfRule type="containsText" dxfId="544" priority="10" operator="containsText" text="ORTA">
      <formula>NOT(ISERROR(SEARCH("ORTA",T67)))</formula>
    </cfRule>
  </conditionalFormatting>
  <conditionalFormatting sqref="T68">
    <cfRule type="beginsWith" dxfId="543" priority="1" operator="beginsWith" text="ÇOK DÜŞÜK">
      <formula>LEFT(T68,LEN("ÇOK DÜŞÜK"))="ÇOK DÜŞÜK"</formula>
    </cfRule>
    <cfRule type="beginsWith" dxfId="542" priority="2" operator="beginsWith" text="ÇOK">
      <formula>LEFT(T68,LEN("ÇOK"))="ÇOK"</formula>
    </cfRule>
    <cfRule type="endsWith" dxfId="541" priority="3" operator="endsWith" text="YÜKSEK">
      <formula>RIGHT(T68,LEN("YÜKSEK"))="YÜKSEK"</formula>
    </cfRule>
    <cfRule type="endsWith" dxfId="540" priority="4" operator="endsWith" text="DÜŞÜK">
      <formula>RIGHT(T68,LEN("DÜŞÜK"))="DÜŞÜK"</formula>
    </cfRule>
    <cfRule type="containsText" dxfId="539" priority="5" operator="containsText" text="ORTA">
      <formula>NOT(ISERROR(SEARCH("ORTA",T68)))</formula>
    </cfRule>
  </conditionalFormatting>
  <dataValidations disablePrompts="1" count="7">
    <dataValidation type="list" allowBlank="1" showInputMessage="1" showErrorMessage="1" sqref="V4:V118">
      <formula1>"Yeterli Değil, Kısmen Yeterli, Yeterli, Seçiniz, Zayıf"</formula1>
    </dataValidation>
    <dataValidation type="list" allowBlank="1" showInputMessage="1" showErrorMessage="1" sqref="Q4:R118">
      <formula1>"Seçiniz, 1, 2, 3, 4, 5"</formula1>
    </dataValidation>
    <dataValidation type="list" allowBlank="1" showInputMessage="1" showErrorMessage="1" sqref="AG4:AG118">
      <formula1>"Seçiniz, Riskten Kaçınmak, Riski Devretmek, Riski Kabul Etmek, Riski Azaltmak, Riski Azaltmak ve Riski Devretmek"</formula1>
    </dataValidation>
    <dataValidation type="list" allowBlank="1" showInputMessage="1" showErrorMessage="1" sqref="I4:I118">
      <formula1>"Seçiniz, Güncel, Güncel Değil, Değişti"</formula1>
    </dataValidation>
    <dataValidation type="list" allowBlank="1" showInputMessage="1" showErrorMessage="1" sqref="AM4:AM118">
      <formula1>"Seçiniz, İlave Risk Yönetimi Faaliyeti Gerçekleştirildi, İlave Risk Yönetimi Faaliyeti Geliştirme Aşamasında, İlave Risk Yönetimi Faalieti Planlandı, İlave Risk Yönetimi Faaliyeti Gerçekleştirilmedi"</formula1>
    </dataValidation>
    <dataValidation type="list" allowBlank="1" showInputMessage="1" showErrorMessage="1" sqref="X4:X118">
      <formula1>"Etki, Olasılık, Etki ve Olasılık"</formula1>
    </dataValidation>
    <dataValidation type="list" allowBlank="1" showInputMessage="1" showErrorMessage="1" sqref="M4:M118">
      <formula1>"Fırsat, Tehdit"</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A142"/>
  <sheetViews>
    <sheetView showGridLines="0" zoomScale="70" zoomScaleNormal="70" workbookViewId="0">
      <selection activeCell="B5" sqref="B5"/>
    </sheetView>
  </sheetViews>
  <sheetFormatPr defaultColWidth="8.7109375" defaultRowHeight="14.25"/>
  <cols>
    <col min="1" max="1" width="2.7109375" style="60" customWidth="1"/>
    <col min="2" max="2" width="12.7109375" style="60" customWidth="1"/>
    <col min="3" max="3" width="17.7109375" style="60" customWidth="1"/>
    <col min="4" max="4" width="69.7109375" style="60" customWidth="1"/>
    <col min="5" max="6" width="10.42578125" style="60" customWidth="1"/>
    <col min="7" max="15" width="10.42578125" style="60" bestFit="1" customWidth="1"/>
    <col min="16" max="16" width="10.42578125" style="60" hidden="1" customWidth="1"/>
    <col min="17" max="44" width="0" style="60" hidden="1" customWidth="1"/>
    <col min="45" max="50" width="8.7109375" style="60"/>
    <col min="51" max="51" width="12.7109375" style="60" customWidth="1"/>
    <col min="52" max="52" width="20.7109375" style="60" bestFit="1" customWidth="1"/>
    <col min="53" max="16384" width="8.7109375" style="60"/>
  </cols>
  <sheetData>
    <row r="1" spans="2:53" ht="28.9" customHeight="1" thickBot="1">
      <c r="B1" s="214" t="s">
        <v>58</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c r="AN1" s="216"/>
    </row>
    <row r="2" spans="2:53" ht="21.75" customHeight="1" thickBot="1">
      <c r="E2" s="61"/>
      <c r="F2" s="61"/>
      <c r="G2" s="88"/>
      <c r="H2" s="88"/>
      <c r="I2" s="88"/>
      <c r="J2" s="61"/>
      <c r="K2" s="90"/>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row>
    <row r="3" spans="2:53" ht="26.65" customHeight="1" thickBot="1">
      <c r="B3" s="217" t="s">
        <v>59</v>
      </c>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9"/>
      <c r="AT3" s="220" t="s">
        <v>60</v>
      </c>
      <c r="AU3" s="221"/>
      <c r="AV3" s="221"/>
      <c r="AW3" s="221"/>
      <c r="AX3" s="221"/>
      <c r="AY3" s="221"/>
      <c r="AZ3" s="222"/>
    </row>
    <row r="4" spans="2:53" ht="28.5">
      <c r="B4" s="62" t="s">
        <v>61</v>
      </c>
      <c r="C4" s="63" t="s">
        <v>8</v>
      </c>
      <c r="D4" s="63" t="s">
        <v>62</v>
      </c>
      <c r="E4" s="63">
        <v>1</v>
      </c>
      <c r="F4" s="63">
        <f>E4+1</f>
        <v>2</v>
      </c>
      <c r="G4" s="63">
        <f t="shared" ref="G4:AO4" si="0">F4+1</f>
        <v>3</v>
      </c>
      <c r="H4" s="63">
        <f t="shared" si="0"/>
        <v>4</v>
      </c>
      <c r="I4" s="63">
        <f t="shared" si="0"/>
        <v>5</v>
      </c>
      <c r="J4" s="63">
        <f t="shared" si="0"/>
        <v>6</v>
      </c>
      <c r="K4" s="63">
        <f t="shared" si="0"/>
        <v>7</v>
      </c>
      <c r="L4" s="63">
        <f t="shared" si="0"/>
        <v>8</v>
      </c>
      <c r="M4" s="63">
        <f t="shared" si="0"/>
        <v>9</v>
      </c>
      <c r="N4" s="63">
        <f t="shared" si="0"/>
        <v>10</v>
      </c>
      <c r="O4" s="63">
        <f t="shared" si="0"/>
        <v>11</v>
      </c>
      <c r="P4" s="63">
        <f t="shared" si="0"/>
        <v>12</v>
      </c>
      <c r="Q4" s="63">
        <f t="shared" si="0"/>
        <v>13</v>
      </c>
      <c r="R4" s="63">
        <f t="shared" si="0"/>
        <v>14</v>
      </c>
      <c r="S4" s="63">
        <f t="shared" si="0"/>
        <v>15</v>
      </c>
      <c r="T4" s="63">
        <f t="shared" si="0"/>
        <v>16</v>
      </c>
      <c r="U4" s="63">
        <f t="shared" si="0"/>
        <v>17</v>
      </c>
      <c r="V4" s="63">
        <f t="shared" si="0"/>
        <v>18</v>
      </c>
      <c r="W4" s="63">
        <f t="shared" si="0"/>
        <v>19</v>
      </c>
      <c r="X4" s="63">
        <f t="shared" si="0"/>
        <v>20</v>
      </c>
      <c r="Y4" s="63">
        <f t="shared" si="0"/>
        <v>21</v>
      </c>
      <c r="Z4" s="63">
        <f t="shared" si="0"/>
        <v>22</v>
      </c>
      <c r="AA4" s="63">
        <f t="shared" si="0"/>
        <v>23</v>
      </c>
      <c r="AB4" s="63">
        <f t="shared" si="0"/>
        <v>24</v>
      </c>
      <c r="AC4" s="63">
        <f t="shared" si="0"/>
        <v>25</v>
      </c>
      <c r="AD4" s="63">
        <f t="shared" si="0"/>
        <v>26</v>
      </c>
      <c r="AE4" s="63">
        <f t="shared" si="0"/>
        <v>27</v>
      </c>
      <c r="AF4" s="63">
        <f t="shared" si="0"/>
        <v>28</v>
      </c>
      <c r="AG4" s="63">
        <f t="shared" si="0"/>
        <v>29</v>
      </c>
      <c r="AH4" s="63">
        <f t="shared" si="0"/>
        <v>30</v>
      </c>
      <c r="AI4" s="63">
        <f t="shared" si="0"/>
        <v>31</v>
      </c>
      <c r="AJ4" s="63">
        <f t="shared" si="0"/>
        <v>32</v>
      </c>
      <c r="AK4" s="63">
        <f t="shared" si="0"/>
        <v>33</v>
      </c>
      <c r="AL4" s="63">
        <f t="shared" si="0"/>
        <v>34</v>
      </c>
      <c r="AM4" s="63">
        <f t="shared" si="0"/>
        <v>35</v>
      </c>
      <c r="AN4" s="63">
        <f t="shared" si="0"/>
        <v>36</v>
      </c>
      <c r="AO4" s="63">
        <f t="shared" si="0"/>
        <v>37</v>
      </c>
      <c r="AP4" s="63">
        <f>AO4+1</f>
        <v>38</v>
      </c>
      <c r="AQ4" s="63">
        <f>AP4+1</f>
        <v>39</v>
      </c>
      <c r="AR4" s="64">
        <f>AQ4+1</f>
        <v>40</v>
      </c>
      <c r="AT4" s="65">
        <v>5</v>
      </c>
      <c r="AU4" s="66">
        <v>4</v>
      </c>
      <c r="AV4" s="66">
        <v>3</v>
      </c>
      <c r="AW4" s="66">
        <v>2</v>
      </c>
      <c r="AX4" s="66">
        <v>1</v>
      </c>
      <c r="AY4" s="66" t="s">
        <v>63</v>
      </c>
      <c r="AZ4" s="67" t="s">
        <v>64</v>
      </c>
    </row>
    <row r="5" spans="2:53" ht="28.5">
      <c r="B5" s="68">
        <v>1</v>
      </c>
      <c r="C5" s="69">
        <v>1</v>
      </c>
      <c r="D5" s="164" t="s">
        <v>90</v>
      </c>
      <c r="E5" s="70">
        <v>2</v>
      </c>
      <c r="F5" s="70">
        <v>3</v>
      </c>
      <c r="G5" s="70">
        <v>3</v>
      </c>
      <c r="H5" s="70">
        <v>3</v>
      </c>
      <c r="I5" s="70">
        <v>3</v>
      </c>
      <c r="J5" s="70">
        <v>3</v>
      </c>
      <c r="K5" s="70">
        <v>3</v>
      </c>
      <c r="L5" s="70">
        <v>3</v>
      </c>
      <c r="M5" s="70">
        <v>3</v>
      </c>
      <c r="N5" s="70">
        <v>3</v>
      </c>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1"/>
      <c r="AT5" s="72">
        <f>COUNTIF(E5:AR5,"5")</f>
        <v>0</v>
      </c>
      <c r="AU5" s="73">
        <f>COUNTIF(E5:AR5,"4")</f>
        <v>0</v>
      </c>
      <c r="AV5" s="73">
        <f>COUNTIF(E5:AR5,"3")</f>
        <v>9</v>
      </c>
      <c r="AW5" s="73">
        <f>COUNTIF(E5:AR5,"2")</f>
        <v>1</v>
      </c>
      <c r="AX5" s="73">
        <f>COUNTIF(E5:AR5,"1")</f>
        <v>0</v>
      </c>
      <c r="AY5" s="73">
        <f>SUM(AT5:AX5)</f>
        <v>10</v>
      </c>
      <c r="AZ5" s="74">
        <f>ROUND(SUMPRODUCT($AT$4:$AX$4,AT5:AX5)/AY5,0)</f>
        <v>3</v>
      </c>
      <c r="BA5" s="75"/>
    </row>
    <row r="6" spans="2:53" ht="28.5">
      <c r="B6" s="68">
        <f>B5+1</f>
        <v>2</v>
      </c>
      <c r="C6" s="69">
        <v>2</v>
      </c>
      <c r="D6" s="164" t="s">
        <v>91</v>
      </c>
      <c r="E6" s="70">
        <v>3</v>
      </c>
      <c r="F6" s="70">
        <v>4</v>
      </c>
      <c r="G6" s="70">
        <v>3</v>
      </c>
      <c r="H6" s="70">
        <v>3</v>
      </c>
      <c r="I6" s="70">
        <v>3</v>
      </c>
      <c r="J6" s="70">
        <v>3</v>
      </c>
      <c r="K6" s="70">
        <v>3</v>
      </c>
      <c r="L6" s="70">
        <v>3</v>
      </c>
      <c r="M6" s="70">
        <v>3</v>
      </c>
      <c r="N6" s="70">
        <v>3</v>
      </c>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1"/>
      <c r="AT6" s="72">
        <f t="shared" ref="AT6:AT71" si="1">COUNTIF(E6:AR6,"5")</f>
        <v>0</v>
      </c>
      <c r="AU6" s="73">
        <f t="shared" ref="AU6:AU71" si="2">COUNTIF(E6:AR6,"4")</f>
        <v>1</v>
      </c>
      <c r="AV6" s="73">
        <f t="shared" ref="AV6:AV71" si="3">COUNTIF(E6:AR6,"3")</f>
        <v>9</v>
      </c>
      <c r="AW6" s="73">
        <f t="shared" ref="AW6:AW71" si="4">COUNTIF(E6:AR6,"2")</f>
        <v>0</v>
      </c>
      <c r="AX6" s="73">
        <f t="shared" ref="AX6:AX71" si="5">COUNTIF(E6:AR6,"1")</f>
        <v>0</v>
      </c>
      <c r="AY6" s="73">
        <f>SUM(AT6:AX6)</f>
        <v>10</v>
      </c>
      <c r="AZ6" s="74">
        <f t="shared" ref="AZ6:AZ71" si="6">ROUND(SUMPRODUCT($AT$4:$AX$4,AT6:AX6)/AY6,0)</f>
        <v>3</v>
      </c>
      <c r="BA6" s="75"/>
    </row>
    <row r="7" spans="2:53" ht="47.25" customHeight="1">
      <c r="B7" s="68">
        <f t="shared" ref="B7:B70" si="7">B6+1</f>
        <v>3</v>
      </c>
      <c r="C7" s="69">
        <v>3</v>
      </c>
      <c r="D7" s="148" t="s">
        <v>109</v>
      </c>
      <c r="E7" s="70">
        <v>5</v>
      </c>
      <c r="F7" s="70">
        <v>5</v>
      </c>
      <c r="G7" s="70">
        <v>5</v>
      </c>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1"/>
      <c r="AT7" s="72">
        <f t="shared" si="1"/>
        <v>3</v>
      </c>
      <c r="AU7" s="73">
        <f t="shared" si="2"/>
        <v>0</v>
      </c>
      <c r="AV7" s="73">
        <f t="shared" si="3"/>
        <v>0</v>
      </c>
      <c r="AW7" s="73">
        <f t="shared" si="4"/>
        <v>0</v>
      </c>
      <c r="AX7" s="73">
        <f t="shared" si="5"/>
        <v>0</v>
      </c>
      <c r="AY7" s="73">
        <f t="shared" ref="AY7:AY71" si="8">SUM(AT7:AX7)</f>
        <v>3</v>
      </c>
      <c r="AZ7" s="74">
        <f t="shared" si="6"/>
        <v>5</v>
      </c>
      <c r="BA7" s="75"/>
    </row>
    <row r="8" spans="2:53" ht="42.75">
      <c r="B8" s="68">
        <f t="shared" si="7"/>
        <v>4</v>
      </c>
      <c r="C8" s="69">
        <v>4</v>
      </c>
      <c r="D8" s="148" t="s">
        <v>112</v>
      </c>
      <c r="E8" s="70">
        <v>5</v>
      </c>
      <c r="F8" s="70">
        <v>5</v>
      </c>
      <c r="G8" s="70">
        <v>5</v>
      </c>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1"/>
      <c r="AT8" s="72">
        <f t="shared" si="1"/>
        <v>3</v>
      </c>
      <c r="AU8" s="73">
        <f t="shared" si="2"/>
        <v>0</v>
      </c>
      <c r="AV8" s="73">
        <f t="shared" si="3"/>
        <v>0</v>
      </c>
      <c r="AW8" s="73">
        <f t="shared" si="4"/>
        <v>0</v>
      </c>
      <c r="AX8" s="73">
        <f t="shared" si="5"/>
        <v>0</v>
      </c>
      <c r="AY8" s="73">
        <f t="shared" si="8"/>
        <v>3</v>
      </c>
      <c r="AZ8" s="74">
        <f t="shared" si="6"/>
        <v>5</v>
      </c>
      <c r="BA8" s="75"/>
    </row>
    <row r="9" spans="2:53" ht="42.75">
      <c r="B9" s="68">
        <f t="shared" si="7"/>
        <v>5</v>
      </c>
      <c r="C9" s="69">
        <v>5</v>
      </c>
      <c r="D9" s="148" t="s">
        <v>122</v>
      </c>
      <c r="E9" s="70">
        <v>3</v>
      </c>
      <c r="F9" s="70">
        <v>3</v>
      </c>
      <c r="G9" s="70">
        <v>3</v>
      </c>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1"/>
      <c r="AT9" s="72">
        <f t="shared" si="1"/>
        <v>0</v>
      </c>
      <c r="AU9" s="73">
        <f t="shared" si="2"/>
        <v>0</v>
      </c>
      <c r="AV9" s="73">
        <f t="shared" si="3"/>
        <v>3</v>
      </c>
      <c r="AW9" s="73">
        <f t="shared" si="4"/>
        <v>0</v>
      </c>
      <c r="AX9" s="73">
        <f t="shared" si="5"/>
        <v>0</v>
      </c>
      <c r="AY9" s="73">
        <f t="shared" si="8"/>
        <v>3</v>
      </c>
      <c r="AZ9" s="74">
        <f t="shared" si="6"/>
        <v>3</v>
      </c>
      <c r="BA9" s="75"/>
    </row>
    <row r="10" spans="2:53" ht="42.75">
      <c r="B10" s="68">
        <f t="shared" si="7"/>
        <v>6</v>
      </c>
      <c r="C10" s="69">
        <v>6</v>
      </c>
      <c r="D10" s="148" t="s">
        <v>127</v>
      </c>
      <c r="E10" s="70">
        <v>3</v>
      </c>
      <c r="F10" s="70">
        <v>3</v>
      </c>
      <c r="G10" s="70">
        <v>3</v>
      </c>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1"/>
      <c r="AT10" s="72">
        <f t="shared" si="1"/>
        <v>0</v>
      </c>
      <c r="AU10" s="73">
        <f t="shared" si="2"/>
        <v>0</v>
      </c>
      <c r="AV10" s="73">
        <f t="shared" si="3"/>
        <v>3</v>
      </c>
      <c r="AW10" s="73">
        <f t="shared" si="4"/>
        <v>0</v>
      </c>
      <c r="AX10" s="73">
        <f t="shared" si="5"/>
        <v>0</v>
      </c>
      <c r="AY10" s="73">
        <f t="shared" si="8"/>
        <v>3</v>
      </c>
      <c r="AZ10" s="74">
        <f t="shared" si="6"/>
        <v>3</v>
      </c>
      <c r="BA10" s="75"/>
    </row>
    <row r="11" spans="2:53" ht="41.25" customHeight="1">
      <c r="B11" s="68">
        <f t="shared" si="7"/>
        <v>7</v>
      </c>
      <c r="C11" s="69">
        <v>7</v>
      </c>
      <c r="D11" s="149" t="s">
        <v>134</v>
      </c>
      <c r="E11" s="70">
        <v>3</v>
      </c>
      <c r="F11" s="70">
        <v>3</v>
      </c>
      <c r="G11" s="70">
        <v>3</v>
      </c>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1"/>
      <c r="AT11" s="72">
        <f t="shared" si="1"/>
        <v>0</v>
      </c>
      <c r="AU11" s="73">
        <f t="shared" si="2"/>
        <v>0</v>
      </c>
      <c r="AV11" s="73">
        <f t="shared" si="3"/>
        <v>3</v>
      </c>
      <c r="AW11" s="73">
        <f t="shared" si="4"/>
        <v>0</v>
      </c>
      <c r="AX11" s="73">
        <f t="shared" si="5"/>
        <v>0</v>
      </c>
      <c r="AY11" s="73">
        <f t="shared" si="8"/>
        <v>3</v>
      </c>
      <c r="AZ11" s="74">
        <f t="shared" si="6"/>
        <v>3</v>
      </c>
      <c r="BA11" s="75"/>
    </row>
    <row r="12" spans="2:53" ht="28.5">
      <c r="B12" s="68">
        <f t="shared" si="7"/>
        <v>8</v>
      </c>
      <c r="C12" s="69">
        <v>8</v>
      </c>
      <c r="D12" s="148" t="s">
        <v>137</v>
      </c>
      <c r="E12" s="70">
        <v>3</v>
      </c>
      <c r="F12" s="70">
        <v>3</v>
      </c>
      <c r="G12" s="70">
        <v>3</v>
      </c>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1"/>
      <c r="AT12" s="72">
        <f t="shared" si="1"/>
        <v>0</v>
      </c>
      <c r="AU12" s="73">
        <f t="shared" si="2"/>
        <v>0</v>
      </c>
      <c r="AV12" s="73">
        <f t="shared" si="3"/>
        <v>3</v>
      </c>
      <c r="AW12" s="73">
        <f t="shared" si="4"/>
        <v>0</v>
      </c>
      <c r="AX12" s="73">
        <f t="shared" si="5"/>
        <v>0</v>
      </c>
      <c r="AY12" s="73">
        <f t="shared" si="8"/>
        <v>3</v>
      </c>
      <c r="AZ12" s="74">
        <f t="shared" si="6"/>
        <v>3</v>
      </c>
      <c r="BA12" s="75"/>
    </row>
    <row r="13" spans="2:53" ht="28.5">
      <c r="B13" s="68">
        <f t="shared" si="7"/>
        <v>9</v>
      </c>
      <c r="C13" s="69">
        <v>9</v>
      </c>
      <c r="D13" s="148" t="s">
        <v>140</v>
      </c>
      <c r="E13" s="70">
        <v>3</v>
      </c>
      <c r="F13" s="70">
        <v>3</v>
      </c>
      <c r="G13" s="70">
        <v>3</v>
      </c>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1"/>
      <c r="AT13" s="72">
        <f t="shared" si="1"/>
        <v>0</v>
      </c>
      <c r="AU13" s="73">
        <f t="shared" si="2"/>
        <v>0</v>
      </c>
      <c r="AV13" s="73">
        <f t="shared" si="3"/>
        <v>3</v>
      </c>
      <c r="AW13" s="73">
        <f t="shared" si="4"/>
        <v>0</v>
      </c>
      <c r="AX13" s="73">
        <f t="shared" si="5"/>
        <v>0</v>
      </c>
      <c r="AY13" s="73">
        <f t="shared" si="8"/>
        <v>3</v>
      </c>
      <c r="AZ13" s="74">
        <f t="shared" si="6"/>
        <v>3</v>
      </c>
      <c r="BA13" s="75"/>
    </row>
    <row r="14" spans="2:53" ht="36" customHeight="1">
      <c r="B14" s="68">
        <f t="shared" si="7"/>
        <v>10</v>
      </c>
      <c r="C14" s="69">
        <v>10</v>
      </c>
      <c r="D14" s="148" t="s">
        <v>437</v>
      </c>
      <c r="E14" s="70">
        <v>2</v>
      </c>
      <c r="F14" s="70">
        <v>2</v>
      </c>
      <c r="G14" s="70">
        <v>2</v>
      </c>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1"/>
      <c r="AT14" s="72">
        <f t="shared" si="1"/>
        <v>0</v>
      </c>
      <c r="AU14" s="73">
        <f t="shared" si="2"/>
        <v>0</v>
      </c>
      <c r="AV14" s="73">
        <f t="shared" si="3"/>
        <v>0</v>
      </c>
      <c r="AW14" s="73">
        <f t="shared" si="4"/>
        <v>3</v>
      </c>
      <c r="AX14" s="73">
        <f t="shared" si="5"/>
        <v>0</v>
      </c>
      <c r="AY14" s="73">
        <f t="shared" si="8"/>
        <v>3</v>
      </c>
      <c r="AZ14" s="74">
        <f t="shared" si="6"/>
        <v>2</v>
      </c>
      <c r="BA14" s="75"/>
    </row>
    <row r="15" spans="2:53" ht="42.75">
      <c r="B15" s="68">
        <f t="shared" si="7"/>
        <v>11</v>
      </c>
      <c r="C15" s="69">
        <v>11</v>
      </c>
      <c r="D15" s="148" t="s">
        <v>154</v>
      </c>
      <c r="E15" s="70">
        <v>2</v>
      </c>
      <c r="F15" s="70">
        <v>2</v>
      </c>
      <c r="G15" s="70">
        <v>2</v>
      </c>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1"/>
      <c r="AT15" s="72">
        <f t="shared" si="1"/>
        <v>0</v>
      </c>
      <c r="AU15" s="73">
        <f t="shared" si="2"/>
        <v>0</v>
      </c>
      <c r="AV15" s="73">
        <f t="shared" si="3"/>
        <v>0</v>
      </c>
      <c r="AW15" s="73">
        <f t="shared" si="4"/>
        <v>3</v>
      </c>
      <c r="AX15" s="73">
        <f t="shared" si="5"/>
        <v>0</v>
      </c>
      <c r="AY15" s="73">
        <f t="shared" si="8"/>
        <v>3</v>
      </c>
      <c r="AZ15" s="74">
        <f t="shared" si="6"/>
        <v>2</v>
      </c>
      <c r="BA15" s="75"/>
    </row>
    <row r="16" spans="2:53" ht="34.5" customHeight="1">
      <c r="B16" s="68">
        <f t="shared" si="7"/>
        <v>12</v>
      </c>
      <c r="C16" s="69">
        <v>12</v>
      </c>
      <c r="D16" s="148" t="s">
        <v>159</v>
      </c>
      <c r="E16" s="70">
        <v>3</v>
      </c>
      <c r="F16" s="70">
        <v>3</v>
      </c>
      <c r="G16" s="70">
        <v>3</v>
      </c>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1"/>
      <c r="AT16" s="72">
        <f t="shared" si="1"/>
        <v>0</v>
      </c>
      <c r="AU16" s="73">
        <f t="shared" si="2"/>
        <v>0</v>
      </c>
      <c r="AV16" s="73">
        <f t="shared" si="3"/>
        <v>3</v>
      </c>
      <c r="AW16" s="73">
        <f t="shared" si="4"/>
        <v>0</v>
      </c>
      <c r="AX16" s="73">
        <f t="shared" si="5"/>
        <v>0</v>
      </c>
      <c r="AY16" s="73">
        <f t="shared" si="8"/>
        <v>3</v>
      </c>
      <c r="AZ16" s="74">
        <f t="shared" si="6"/>
        <v>3</v>
      </c>
      <c r="BA16" s="75"/>
    </row>
    <row r="17" spans="2:53" ht="39" customHeight="1">
      <c r="B17" s="68">
        <f t="shared" si="7"/>
        <v>13</v>
      </c>
      <c r="C17" s="69">
        <v>13</v>
      </c>
      <c r="D17" s="148" t="s">
        <v>439</v>
      </c>
      <c r="E17" s="70">
        <v>3</v>
      </c>
      <c r="F17" s="70">
        <v>3</v>
      </c>
      <c r="G17" s="70">
        <v>3</v>
      </c>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1"/>
      <c r="AT17" s="72">
        <f t="shared" si="1"/>
        <v>0</v>
      </c>
      <c r="AU17" s="73">
        <f t="shared" si="2"/>
        <v>0</v>
      </c>
      <c r="AV17" s="73">
        <f t="shared" si="3"/>
        <v>3</v>
      </c>
      <c r="AW17" s="73">
        <f t="shared" si="4"/>
        <v>0</v>
      </c>
      <c r="AX17" s="73">
        <f t="shared" si="5"/>
        <v>0</v>
      </c>
      <c r="AY17" s="73">
        <f t="shared" si="8"/>
        <v>3</v>
      </c>
      <c r="AZ17" s="74">
        <f t="shared" si="6"/>
        <v>3</v>
      </c>
      <c r="BA17" s="75"/>
    </row>
    <row r="18" spans="2:53" ht="50.25" customHeight="1">
      <c r="B18" s="68">
        <f t="shared" si="7"/>
        <v>14</v>
      </c>
      <c r="C18" s="69">
        <v>14</v>
      </c>
      <c r="D18" s="148" t="s">
        <v>167</v>
      </c>
      <c r="E18" s="70">
        <v>2</v>
      </c>
      <c r="F18" s="70">
        <v>2</v>
      </c>
      <c r="G18" s="70">
        <v>2</v>
      </c>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1"/>
      <c r="AT18" s="72">
        <f t="shared" si="1"/>
        <v>0</v>
      </c>
      <c r="AU18" s="73">
        <f t="shared" si="2"/>
        <v>0</v>
      </c>
      <c r="AV18" s="73">
        <f t="shared" si="3"/>
        <v>0</v>
      </c>
      <c r="AW18" s="73">
        <f t="shared" si="4"/>
        <v>3</v>
      </c>
      <c r="AX18" s="73">
        <f t="shared" si="5"/>
        <v>0</v>
      </c>
      <c r="AY18" s="73">
        <f t="shared" si="8"/>
        <v>3</v>
      </c>
      <c r="AZ18" s="74">
        <f t="shared" si="6"/>
        <v>2</v>
      </c>
      <c r="BA18" s="75"/>
    </row>
    <row r="19" spans="2:53" ht="28.5">
      <c r="B19" s="68">
        <f t="shared" si="7"/>
        <v>15</v>
      </c>
      <c r="C19" s="69">
        <v>15</v>
      </c>
      <c r="D19" s="148" t="s">
        <v>170</v>
      </c>
      <c r="E19" s="70">
        <v>2</v>
      </c>
      <c r="F19" s="70">
        <v>2</v>
      </c>
      <c r="G19" s="70">
        <v>2</v>
      </c>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1"/>
      <c r="AT19" s="72">
        <f t="shared" si="1"/>
        <v>0</v>
      </c>
      <c r="AU19" s="73">
        <f t="shared" si="2"/>
        <v>0</v>
      </c>
      <c r="AV19" s="73">
        <f t="shared" si="3"/>
        <v>0</v>
      </c>
      <c r="AW19" s="73">
        <f t="shared" si="4"/>
        <v>3</v>
      </c>
      <c r="AX19" s="73">
        <f t="shared" si="5"/>
        <v>0</v>
      </c>
      <c r="AY19" s="73">
        <f t="shared" si="8"/>
        <v>3</v>
      </c>
      <c r="AZ19" s="74">
        <f t="shared" si="6"/>
        <v>2</v>
      </c>
      <c r="BA19" s="75"/>
    </row>
    <row r="20" spans="2:53" ht="27" customHeight="1">
      <c r="B20" s="68">
        <f t="shared" si="7"/>
        <v>16</v>
      </c>
      <c r="C20" s="69">
        <v>16</v>
      </c>
      <c r="D20" s="148" t="s">
        <v>441</v>
      </c>
      <c r="E20" s="70">
        <v>2</v>
      </c>
      <c r="F20" s="70">
        <v>2</v>
      </c>
      <c r="G20" s="70">
        <v>2</v>
      </c>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1"/>
      <c r="AT20" s="72">
        <f t="shared" si="1"/>
        <v>0</v>
      </c>
      <c r="AU20" s="73">
        <f t="shared" si="2"/>
        <v>0</v>
      </c>
      <c r="AV20" s="73">
        <f t="shared" si="3"/>
        <v>0</v>
      </c>
      <c r="AW20" s="73">
        <f t="shared" si="4"/>
        <v>3</v>
      </c>
      <c r="AX20" s="73">
        <f t="shared" si="5"/>
        <v>0</v>
      </c>
      <c r="AY20" s="73">
        <f t="shared" si="8"/>
        <v>3</v>
      </c>
      <c r="AZ20" s="74">
        <f t="shared" si="6"/>
        <v>2</v>
      </c>
      <c r="BA20" s="75"/>
    </row>
    <row r="21" spans="2:53" ht="28.5">
      <c r="B21" s="68">
        <f t="shared" si="7"/>
        <v>17</v>
      </c>
      <c r="C21" s="69">
        <v>17</v>
      </c>
      <c r="D21" s="148" t="s">
        <v>176</v>
      </c>
      <c r="E21" s="70">
        <v>2</v>
      </c>
      <c r="F21" s="70">
        <v>2</v>
      </c>
      <c r="G21" s="70">
        <v>2</v>
      </c>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1"/>
      <c r="AT21" s="72">
        <f t="shared" si="1"/>
        <v>0</v>
      </c>
      <c r="AU21" s="73">
        <f t="shared" si="2"/>
        <v>0</v>
      </c>
      <c r="AV21" s="73">
        <f t="shared" si="3"/>
        <v>0</v>
      </c>
      <c r="AW21" s="73">
        <f t="shared" si="4"/>
        <v>3</v>
      </c>
      <c r="AX21" s="73">
        <f t="shared" si="5"/>
        <v>0</v>
      </c>
      <c r="AY21" s="73">
        <f t="shared" si="8"/>
        <v>3</v>
      </c>
      <c r="AZ21" s="74">
        <f t="shared" si="6"/>
        <v>2</v>
      </c>
      <c r="BA21" s="75"/>
    </row>
    <row r="22" spans="2:53" ht="28.5">
      <c r="B22" s="68">
        <f t="shared" si="7"/>
        <v>18</v>
      </c>
      <c r="C22" s="69">
        <v>18</v>
      </c>
      <c r="D22" s="148" t="s">
        <v>440</v>
      </c>
      <c r="E22" s="70">
        <v>2</v>
      </c>
      <c r="F22" s="70">
        <v>2</v>
      </c>
      <c r="G22" s="70">
        <v>2</v>
      </c>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1"/>
      <c r="AT22" s="72">
        <f t="shared" si="1"/>
        <v>0</v>
      </c>
      <c r="AU22" s="73">
        <f t="shared" si="2"/>
        <v>0</v>
      </c>
      <c r="AV22" s="73">
        <f t="shared" si="3"/>
        <v>0</v>
      </c>
      <c r="AW22" s="73">
        <f t="shared" si="4"/>
        <v>3</v>
      </c>
      <c r="AX22" s="73">
        <f t="shared" si="5"/>
        <v>0</v>
      </c>
      <c r="AY22" s="73">
        <f t="shared" si="8"/>
        <v>3</v>
      </c>
      <c r="AZ22" s="74">
        <f t="shared" si="6"/>
        <v>2</v>
      </c>
      <c r="BA22" s="75"/>
    </row>
    <row r="23" spans="2:53" ht="51" customHeight="1">
      <c r="B23" s="68">
        <f t="shared" si="7"/>
        <v>19</v>
      </c>
      <c r="C23" s="69">
        <v>19</v>
      </c>
      <c r="D23" s="148" t="s">
        <v>180</v>
      </c>
      <c r="E23" s="70">
        <v>2</v>
      </c>
      <c r="F23" s="70">
        <v>2</v>
      </c>
      <c r="G23" s="70">
        <v>2</v>
      </c>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1"/>
      <c r="AT23" s="72">
        <f t="shared" si="1"/>
        <v>0</v>
      </c>
      <c r="AU23" s="73">
        <f t="shared" si="2"/>
        <v>0</v>
      </c>
      <c r="AV23" s="73">
        <f t="shared" si="3"/>
        <v>0</v>
      </c>
      <c r="AW23" s="73">
        <f t="shared" si="4"/>
        <v>3</v>
      </c>
      <c r="AX23" s="73">
        <f t="shared" si="5"/>
        <v>0</v>
      </c>
      <c r="AY23" s="73">
        <f t="shared" si="8"/>
        <v>3</v>
      </c>
      <c r="AZ23" s="74">
        <f t="shared" si="6"/>
        <v>2</v>
      </c>
      <c r="BA23" s="75"/>
    </row>
    <row r="24" spans="2:53" ht="28.5">
      <c r="B24" s="68">
        <f t="shared" si="7"/>
        <v>20</v>
      </c>
      <c r="C24" s="69">
        <v>20</v>
      </c>
      <c r="D24" s="148" t="s">
        <v>189</v>
      </c>
      <c r="E24" s="70">
        <v>2</v>
      </c>
      <c r="F24" s="70">
        <v>2</v>
      </c>
      <c r="G24" s="70">
        <v>2</v>
      </c>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1"/>
      <c r="AT24" s="72">
        <f t="shared" si="1"/>
        <v>0</v>
      </c>
      <c r="AU24" s="73">
        <f t="shared" si="2"/>
        <v>0</v>
      </c>
      <c r="AV24" s="73">
        <f t="shared" si="3"/>
        <v>0</v>
      </c>
      <c r="AW24" s="73">
        <f t="shared" si="4"/>
        <v>3</v>
      </c>
      <c r="AX24" s="73">
        <f t="shared" si="5"/>
        <v>0</v>
      </c>
      <c r="AY24" s="73">
        <f t="shared" si="8"/>
        <v>3</v>
      </c>
      <c r="AZ24" s="74">
        <f t="shared" si="6"/>
        <v>2</v>
      </c>
      <c r="BA24" s="75"/>
    </row>
    <row r="25" spans="2:53" ht="28.5">
      <c r="B25" s="68">
        <f t="shared" si="7"/>
        <v>21</v>
      </c>
      <c r="C25" s="69">
        <v>21</v>
      </c>
      <c r="D25" s="149" t="s">
        <v>192</v>
      </c>
      <c r="E25" s="70">
        <v>4</v>
      </c>
      <c r="F25" s="70">
        <v>4</v>
      </c>
      <c r="G25" s="70">
        <v>4</v>
      </c>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1"/>
      <c r="AT25" s="72">
        <f t="shared" si="1"/>
        <v>0</v>
      </c>
      <c r="AU25" s="73">
        <f t="shared" si="2"/>
        <v>3</v>
      </c>
      <c r="AV25" s="73">
        <f t="shared" si="3"/>
        <v>0</v>
      </c>
      <c r="AW25" s="73">
        <f t="shared" si="4"/>
        <v>0</v>
      </c>
      <c r="AX25" s="73">
        <f t="shared" si="5"/>
        <v>0</v>
      </c>
      <c r="AY25" s="73">
        <f t="shared" si="8"/>
        <v>3</v>
      </c>
      <c r="AZ25" s="74">
        <f t="shared" si="6"/>
        <v>4</v>
      </c>
      <c r="BA25" s="75"/>
    </row>
    <row r="26" spans="2:53" ht="30" customHeight="1">
      <c r="B26" s="68">
        <f t="shared" si="7"/>
        <v>22</v>
      </c>
      <c r="C26" s="69">
        <v>22</v>
      </c>
      <c r="D26" s="148" t="s">
        <v>203</v>
      </c>
      <c r="E26" s="70">
        <v>4</v>
      </c>
      <c r="F26" s="70">
        <v>4</v>
      </c>
      <c r="G26" s="70">
        <v>4</v>
      </c>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1"/>
      <c r="AT26" s="72">
        <f t="shared" si="1"/>
        <v>0</v>
      </c>
      <c r="AU26" s="73">
        <f t="shared" si="2"/>
        <v>3</v>
      </c>
      <c r="AV26" s="73">
        <f t="shared" si="3"/>
        <v>0</v>
      </c>
      <c r="AW26" s="73">
        <f t="shared" si="4"/>
        <v>0</v>
      </c>
      <c r="AX26" s="73">
        <f t="shared" si="5"/>
        <v>0</v>
      </c>
      <c r="AY26" s="73">
        <f t="shared" si="8"/>
        <v>3</v>
      </c>
      <c r="AZ26" s="74">
        <f t="shared" si="6"/>
        <v>4</v>
      </c>
      <c r="BA26" s="75"/>
    </row>
    <row r="27" spans="2:53" ht="28.5">
      <c r="B27" s="68">
        <f t="shared" si="7"/>
        <v>23</v>
      </c>
      <c r="C27" s="69">
        <v>23</v>
      </c>
      <c r="D27" s="148" t="s">
        <v>213</v>
      </c>
      <c r="E27" s="151">
        <v>2</v>
      </c>
      <c r="F27" s="151">
        <v>2</v>
      </c>
      <c r="G27" s="151">
        <v>3</v>
      </c>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1"/>
      <c r="AT27" s="72">
        <f t="shared" si="1"/>
        <v>0</v>
      </c>
      <c r="AU27" s="73">
        <f t="shared" si="2"/>
        <v>0</v>
      </c>
      <c r="AV27" s="73">
        <f t="shared" si="3"/>
        <v>1</v>
      </c>
      <c r="AW27" s="73">
        <f t="shared" si="4"/>
        <v>2</v>
      </c>
      <c r="AX27" s="73">
        <f t="shared" si="5"/>
        <v>0</v>
      </c>
      <c r="AY27" s="73">
        <f t="shared" si="8"/>
        <v>3</v>
      </c>
      <c r="AZ27" s="74">
        <f t="shared" si="6"/>
        <v>2</v>
      </c>
      <c r="BA27" s="75"/>
    </row>
    <row r="28" spans="2:53" ht="28.5">
      <c r="B28" s="68">
        <f t="shared" si="7"/>
        <v>24</v>
      </c>
      <c r="C28" s="69">
        <v>24</v>
      </c>
      <c r="D28" s="148" t="s">
        <v>219</v>
      </c>
      <c r="E28" s="70">
        <v>3</v>
      </c>
      <c r="F28" s="70">
        <v>3</v>
      </c>
      <c r="G28" s="156">
        <v>3</v>
      </c>
      <c r="H28" s="158">
        <v>3</v>
      </c>
      <c r="I28" s="155"/>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1"/>
      <c r="AT28" s="72">
        <f t="shared" si="1"/>
        <v>0</v>
      </c>
      <c r="AU28" s="73">
        <f t="shared" si="2"/>
        <v>0</v>
      </c>
      <c r="AV28" s="73">
        <f t="shared" si="3"/>
        <v>4</v>
      </c>
      <c r="AW28" s="73">
        <f t="shared" si="4"/>
        <v>0</v>
      </c>
      <c r="AX28" s="73">
        <f t="shared" si="5"/>
        <v>0</v>
      </c>
      <c r="AY28" s="73">
        <f t="shared" si="8"/>
        <v>4</v>
      </c>
      <c r="AZ28" s="74">
        <f t="shared" si="6"/>
        <v>3</v>
      </c>
      <c r="BA28" s="75"/>
    </row>
    <row r="29" spans="2:53" ht="42.75">
      <c r="B29" s="68">
        <f t="shared" si="7"/>
        <v>25</v>
      </c>
      <c r="C29" s="69">
        <v>25</v>
      </c>
      <c r="D29" s="148" t="s">
        <v>223</v>
      </c>
      <c r="E29" s="153">
        <v>3</v>
      </c>
      <c r="F29" s="153">
        <v>2</v>
      </c>
      <c r="G29" s="157">
        <v>3</v>
      </c>
      <c r="H29" s="159">
        <v>2</v>
      </c>
      <c r="I29" s="155"/>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1"/>
      <c r="AT29" s="72">
        <f t="shared" si="1"/>
        <v>0</v>
      </c>
      <c r="AU29" s="73">
        <f t="shared" si="2"/>
        <v>0</v>
      </c>
      <c r="AV29" s="73">
        <f t="shared" si="3"/>
        <v>2</v>
      </c>
      <c r="AW29" s="73">
        <f t="shared" si="4"/>
        <v>2</v>
      </c>
      <c r="AX29" s="73">
        <f t="shared" si="5"/>
        <v>0</v>
      </c>
      <c r="AY29" s="73">
        <f t="shared" si="8"/>
        <v>4</v>
      </c>
      <c r="AZ29" s="74">
        <f t="shared" si="6"/>
        <v>3</v>
      </c>
      <c r="BA29" s="75"/>
    </row>
    <row r="30" spans="2:53" ht="28.5">
      <c r="B30" s="68">
        <f t="shared" si="7"/>
        <v>26</v>
      </c>
      <c r="C30" s="69">
        <v>26</v>
      </c>
      <c r="D30" s="148" t="s">
        <v>229</v>
      </c>
      <c r="E30" s="153">
        <v>4</v>
      </c>
      <c r="F30" s="153">
        <v>4</v>
      </c>
      <c r="G30" s="157">
        <v>3</v>
      </c>
      <c r="H30" s="152">
        <v>2</v>
      </c>
      <c r="I30" s="159">
        <v>3</v>
      </c>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1"/>
      <c r="AT30" s="72">
        <f t="shared" si="1"/>
        <v>0</v>
      </c>
      <c r="AU30" s="73">
        <f t="shared" si="2"/>
        <v>2</v>
      </c>
      <c r="AV30" s="73">
        <f t="shared" si="3"/>
        <v>2</v>
      </c>
      <c r="AW30" s="73">
        <f t="shared" si="4"/>
        <v>1</v>
      </c>
      <c r="AX30" s="73">
        <f t="shared" si="5"/>
        <v>0</v>
      </c>
      <c r="AY30" s="73">
        <f t="shared" si="8"/>
        <v>5</v>
      </c>
      <c r="AZ30" s="74">
        <f t="shared" si="6"/>
        <v>3</v>
      </c>
      <c r="BA30" s="75"/>
    </row>
    <row r="31" spans="2:53" ht="28.5">
      <c r="B31" s="68">
        <f t="shared" si="7"/>
        <v>27</v>
      </c>
      <c r="C31" s="69">
        <v>27</v>
      </c>
      <c r="D31" s="148" t="s">
        <v>233</v>
      </c>
      <c r="E31" s="153">
        <v>2</v>
      </c>
      <c r="F31" s="153">
        <v>2</v>
      </c>
      <c r="G31" s="157">
        <v>2</v>
      </c>
      <c r="H31" s="159">
        <v>2</v>
      </c>
      <c r="I31" s="155"/>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1"/>
      <c r="AT31" s="72">
        <f t="shared" si="1"/>
        <v>0</v>
      </c>
      <c r="AU31" s="73">
        <f t="shared" si="2"/>
        <v>0</v>
      </c>
      <c r="AV31" s="73">
        <f t="shared" si="3"/>
        <v>0</v>
      </c>
      <c r="AW31" s="73">
        <f t="shared" si="4"/>
        <v>4</v>
      </c>
      <c r="AX31" s="73">
        <f t="shared" si="5"/>
        <v>0</v>
      </c>
      <c r="AY31" s="73">
        <f t="shared" si="8"/>
        <v>4</v>
      </c>
      <c r="AZ31" s="74">
        <f t="shared" si="6"/>
        <v>2</v>
      </c>
      <c r="BA31" s="75"/>
    </row>
    <row r="32" spans="2:53" ht="42.75">
      <c r="B32" s="68">
        <f t="shared" si="7"/>
        <v>28</v>
      </c>
      <c r="C32" s="69">
        <v>28</v>
      </c>
      <c r="D32" s="148" t="s">
        <v>245</v>
      </c>
      <c r="E32" s="153">
        <v>3</v>
      </c>
      <c r="F32" s="153">
        <v>4</v>
      </c>
      <c r="G32" s="157">
        <v>4</v>
      </c>
      <c r="H32" s="159">
        <v>3</v>
      </c>
      <c r="I32" s="155"/>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1"/>
      <c r="AT32" s="72">
        <f t="shared" si="1"/>
        <v>0</v>
      </c>
      <c r="AU32" s="73">
        <f t="shared" si="2"/>
        <v>2</v>
      </c>
      <c r="AV32" s="73">
        <f t="shared" si="3"/>
        <v>2</v>
      </c>
      <c r="AW32" s="73">
        <f t="shared" si="4"/>
        <v>0</v>
      </c>
      <c r="AX32" s="73">
        <f t="shared" si="5"/>
        <v>0</v>
      </c>
      <c r="AY32" s="73">
        <f t="shared" si="8"/>
        <v>4</v>
      </c>
      <c r="AZ32" s="74">
        <f t="shared" si="6"/>
        <v>4</v>
      </c>
      <c r="BA32" s="75"/>
    </row>
    <row r="33" spans="2:53" ht="28.5">
      <c r="B33" s="68">
        <f t="shared" si="7"/>
        <v>29</v>
      </c>
      <c r="C33" s="69">
        <v>29</v>
      </c>
      <c r="D33" s="148" t="s">
        <v>250</v>
      </c>
      <c r="E33" s="153">
        <v>4</v>
      </c>
      <c r="F33" s="153">
        <v>4</v>
      </c>
      <c r="G33" s="153">
        <v>4</v>
      </c>
      <c r="H33" s="159">
        <v>3</v>
      </c>
      <c r="I33" s="155"/>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1"/>
      <c r="AT33" s="72">
        <f t="shared" si="1"/>
        <v>0</v>
      </c>
      <c r="AU33" s="73">
        <f t="shared" si="2"/>
        <v>3</v>
      </c>
      <c r="AV33" s="73">
        <f t="shared" si="3"/>
        <v>1</v>
      </c>
      <c r="AW33" s="73">
        <f t="shared" si="4"/>
        <v>0</v>
      </c>
      <c r="AX33" s="73">
        <f t="shared" si="5"/>
        <v>0</v>
      </c>
      <c r="AY33" s="73">
        <f t="shared" si="8"/>
        <v>4</v>
      </c>
      <c r="AZ33" s="74">
        <f t="shared" si="6"/>
        <v>4</v>
      </c>
      <c r="BA33" s="75"/>
    </row>
    <row r="34" spans="2:53" ht="28.5">
      <c r="B34" s="68">
        <f t="shared" si="7"/>
        <v>30</v>
      </c>
      <c r="C34" s="69">
        <v>30</v>
      </c>
      <c r="D34" s="148" t="s">
        <v>253</v>
      </c>
      <c r="E34" s="153">
        <v>5</v>
      </c>
      <c r="F34" s="153">
        <v>5</v>
      </c>
      <c r="G34" s="153">
        <v>5</v>
      </c>
      <c r="H34" s="159">
        <v>3</v>
      </c>
      <c r="I34" s="155"/>
      <c r="J34" s="70"/>
      <c r="K34" s="70"/>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3"/>
      <c r="AT34" s="144">
        <f t="shared" ref="AT34:AT69" si="9">COUNTIF(E34:AR34,"5")</f>
        <v>3</v>
      </c>
      <c r="AU34" s="141">
        <f t="shared" ref="AU34:AU69" si="10">COUNTIF(E34:AR34,"4")</f>
        <v>0</v>
      </c>
      <c r="AV34" s="141">
        <f t="shared" ref="AV34:AV69" si="11">COUNTIF(E34:AR34,"3")</f>
        <v>1</v>
      </c>
      <c r="AW34" s="141">
        <f t="shared" ref="AW34:AW69" si="12">COUNTIF(E34:AR34,"2")</f>
        <v>0</v>
      </c>
      <c r="AX34" s="141">
        <f t="shared" ref="AX34:AX69" si="13">COUNTIF(E34:AR34,"1")</f>
        <v>0</v>
      </c>
      <c r="AY34" s="141">
        <f t="shared" ref="AY34:AY69" si="14">SUM(AT34:AX34)</f>
        <v>4</v>
      </c>
      <c r="AZ34" s="145">
        <f t="shared" ref="AZ34:AZ69" si="15">ROUND(SUMPRODUCT($AT$4:$AX$4,AT34:AX34)/AY34,0)</f>
        <v>5</v>
      </c>
      <c r="BA34" s="75"/>
    </row>
    <row r="35" spans="2:53" ht="42.75">
      <c r="B35" s="68">
        <f t="shared" si="7"/>
        <v>31</v>
      </c>
      <c r="C35" s="69">
        <v>31</v>
      </c>
      <c r="D35" s="148" t="s">
        <v>261</v>
      </c>
      <c r="E35" s="153">
        <v>4</v>
      </c>
      <c r="F35" s="153">
        <v>4</v>
      </c>
      <c r="G35" s="157">
        <v>4</v>
      </c>
      <c r="H35" s="159">
        <v>4</v>
      </c>
      <c r="I35" s="153">
        <v>4</v>
      </c>
      <c r="J35" s="155"/>
      <c r="K35" s="70"/>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3"/>
      <c r="AT35" s="144">
        <f t="shared" si="9"/>
        <v>0</v>
      </c>
      <c r="AU35" s="141">
        <f t="shared" si="10"/>
        <v>5</v>
      </c>
      <c r="AV35" s="141">
        <f t="shared" si="11"/>
        <v>0</v>
      </c>
      <c r="AW35" s="141">
        <f t="shared" si="12"/>
        <v>0</v>
      </c>
      <c r="AX35" s="141">
        <f t="shared" si="13"/>
        <v>0</v>
      </c>
      <c r="AY35" s="141">
        <f t="shared" si="14"/>
        <v>5</v>
      </c>
      <c r="AZ35" s="145">
        <f t="shared" si="15"/>
        <v>4</v>
      </c>
      <c r="BA35" s="75"/>
    </row>
    <row r="36" spans="2:53" ht="42.75">
      <c r="B36" s="68">
        <f t="shared" si="7"/>
        <v>32</v>
      </c>
      <c r="C36" s="69">
        <v>32</v>
      </c>
      <c r="D36" s="148" t="s">
        <v>266</v>
      </c>
      <c r="E36" s="153">
        <v>3</v>
      </c>
      <c r="F36" s="153">
        <v>3</v>
      </c>
      <c r="G36" s="157">
        <v>3</v>
      </c>
      <c r="H36" s="159">
        <v>3</v>
      </c>
      <c r="I36" s="153">
        <v>3</v>
      </c>
      <c r="J36" s="155"/>
      <c r="K36" s="70"/>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3"/>
      <c r="AT36" s="144">
        <f t="shared" si="9"/>
        <v>0</v>
      </c>
      <c r="AU36" s="141">
        <f t="shared" si="10"/>
        <v>0</v>
      </c>
      <c r="AV36" s="141">
        <f t="shared" si="11"/>
        <v>5</v>
      </c>
      <c r="AW36" s="141">
        <f t="shared" si="12"/>
        <v>0</v>
      </c>
      <c r="AX36" s="141">
        <f t="shared" si="13"/>
        <v>0</v>
      </c>
      <c r="AY36" s="141">
        <f t="shared" si="14"/>
        <v>5</v>
      </c>
      <c r="AZ36" s="145">
        <f t="shared" si="15"/>
        <v>3</v>
      </c>
      <c r="BA36" s="75"/>
    </row>
    <row r="37" spans="2:53" ht="28.5">
      <c r="B37" s="68">
        <f t="shared" si="7"/>
        <v>33</v>
      </c>
      <c r="C37" s="69">
        <v>33</v>
      </c>
      <c r="D37" s="148" t="s">
        <v>270</v>
      </c>
      <c r="E37" s="153">
        <v>4</v>
      </c>
      <c r="F37" s="153">
        <v>4</v>
      </c>
      <c r="G37" s="157">
        <v>4</v>
      </c>
      <c r="H37" s="159">
        <v>4</v>
      </c>
      <c r="I37" s="153">
        <v>5</v>
      </c>
      <c r="J37" s="155"/>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3"/>
      <c r="AT37" s="144">
        <f t="shared" si="9"/>
        <v>1</v>
      </c>
      <c r="AU37" s="141">
        <f t="shared" si="10"/>
        <v>4</v>
      </c>
      <c r="AV37" s="141">
        <f t="shared" si="11"/>
        <v>0</v>
      </c>
      <c r="AW37" s="141">
        <f t="shared" si="12"/>
        <v>0</v>
      </c>
      <c r="AX37" s="141">
        <f t="shared" si="13"/>
        <v>0</v>
      </c>
      <c r="AY37" s="141">
        <f t="shared" si="14"/>
        <v>5</v>
      </c>
      <c r="AZ37" s="145">
        <f t="shared" si="15"/>
        <v>4</v>
      </c>
      <c r="BA37" s="75"/>
    </row>
    <row r="38" spans="2:53" ht="42.75">
      <c r="B38" s="68">
        <f t="shared" si="7"/>
        <v>34</v>
      </c>
      <c r="C38" s="69">
        <v>34</v>
      </c>
      <c r="D38" s="148" t="s">
        <v>275</v>
      </c>
      <c r="E38" s="153">
        <v>2</v>
      </c>
      <c r="F38" s="153">
        <v>2</v>
      </c>
      <c r="G38" s="153">
        <v>2</v>
      </c>
      <c r="H38" s="159">
        <v>2</v>
      </c>
      <c r="I38" s="153">
        <v>1</v>
      </c>
      <c r="J38" s="155"/>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3"/>
      <c r="AT38" s="144">
        <f t="shared" si="9"/>
        <v>0</v>
      </c>
      <c r="AU38" s="141">
        <f t="shared" si="10"/>
        <v>0</v>
      </c>
      <c r="AV38" s="141">
        <f t="shared" si="11"/>
        <v>0</v>
      </c>
      <c r="AW38" s="141">
        <f t="shared" si="12"/>
        <v>4</v>
      </c>
      <c r="AX38" s="141">
        <f t="shared" si="13"/>
        <v>1</v>
      </c>
      <c r="AY38" s="141">
        <f t="shared" si="14"/>
        <v>5</v>
      </c>
      <c r="AZ38" s="145">
        <f t="shared" si="15"/>
        <v>2</v>
      </c>
      <c r="BA38" s="75"/>
    </row>
    <row r="39" spans="2:53" ht="28.5">
      <c r="B39" s="68">
        <f t="shared" si="7"/>
        <v>35</v>
      </c>
      <c r="C39" s="69">
        <v>35</v>
      </c>
      <c r="D39" s="148" t="s">
        <v>281</v>
      </c>
      <c r="E39" s="153">
        <v>3</v>
      </c>
      <c r="F39" s="153">
        <v>3</v>
      </c>
      <c r="G39" s="153">
        <v>3</v>
      </c>
      <c r="H39" s="159">
        <v>3</v>
      </c>
      <c r="I39" s="153">
        <v>3</v>
      </c>
      <c r="J39" s="155"/>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3"/>
      <c r="AT39" s="144">
        <f t="shared" si="9"/>
        <v>0</v>
      </c>
      <c r="AU39" s="141">
        <f t="shared" si="10"/>
        <v>0</v>
      </c>
      <c r="AV39" s="141">
        <f t="shared" si="11"/>
        <v>5</v>
      </c>
      <c r="AW39" s="141">
        <f t="shared" si="12"/>
        <v>0</v>
      </c>
      <c r="AX39" s="141">
        <f t="shared" si="13"/>
        <v>0</v>
      </c>
      <c r="AY39" s="141">
        <f t="shared" si="14"/>
        <v>5</v>
      </c>
      <c r="AZ39" s="145">
        <f t="shared" si="15"/>
        <v>3</v>
      </c>
      <c r="BA39" s="75"/>
    </row>
    <row r="40" spans="2:53" ht="28.5">
      <c r="B40" s="68">
        <f t="shared" si="7"/>
        <v>36</v>
      </c>
      <c r="C40" s="69">
        <v>36</v>
      </c>
      <c r="D40" s="148" t="s">
        <v>290</v>
      </c>
      <c r="E40" s="153">
        <v>4</v>
      </c>
      <c r="F40" s="153">
        <v>4</v>
      </c>
      <c r="G40" s="153">
        <v>4</v>
      </c>
      <c r="H40" s="159">
        <v>3</v>
      </c>
      <c r="I40" s="155"/>
      <c r="J40" s="70"/>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3"/>
      <c r="AT40" s="144">
        <f t="shared" si="9"/>
        <v>0</v>
      </c>
      <c r="AU40" s="141">
        <f t="shared" si="10"/>
        <v>3</v>
      </c>
      <c r="AV40" s="141">
        <f t="shared" si="11"/>
        <v>1</v>
      </c>
      <c r="AW40" s="141">
        <f t="shared" si="12"/>
        <v>0</v>
      </c>
      <c r="AX40" s="141">
        <f t="shared" si="13"/>
        <v>0</v>
      </c>
      <c r="AY40" s="141">
        <f t="shared" si="14"/>
        <v>4</v>
      </c>
      <c r="AZ40" s="145">
        <f t="shared" si="15"/>
        <v>4</v>
      </c>
      <c r="BA40" s="75"/>
    </row>
    <row r="41" spans="2:53" ht="28.5">
      <c r="B41" s="68">
        <f t="shared" si="7"/>
        <v>37</v>
      </c>
      <c r="C41" s="69">
        <v>37</v>
      </c>
      <c r="D41" s="148" t="s">
        <v>295</v>
      </c>
      <c r="E41" s="153">
        <v>4</v>
      </c>
      <c r="F41" s="153">
        <v>2</v>
      </c>
      <c r="G41" s="153">
        <v>4</v>
      </c>
      <c r="H41" s="159">
        <v>3</v>
      </c>
      <c r="I41" s="155"/>
      <c r="J41" s="70"/>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3"/>
      <c r="AT41" s="144">
        <f t="shared" si="9"/>
        <v>0</v>
      </c>
      <c r="AU41" s="141">
        <f t="shared" si="10"/>
        <v>2</v>
      </c>
      <c r="AV41" s="141">
        <f t="shared" si="11"/>
        <v>1</v>
      </c>
      <c r="AW41" s="141">
        <f t="shared" si="12"/>
        <v>1</v>
      </c>
      <c r="AX41" s="141">
        <f t="shared" si="13"/>
        <v>0</v>
      </c>
      <c r="AY41" s="141">
        <f t="shared" si="14"/>
        <v>4</v>
      </c>
      <c r="AZ41" s="145">
        <f t="shared" si="15"/>
        <v>3</v>
      </c>
      <c r="BA41" s="75"/>
    </row>
    <row r="42" spans="2:53" ht="28.5">
      <c r="B42" s="68">
        <f t="shared" si="7"/>
        <v>38</v>
      </c>
      <c r="C42" s="69">
        <v>38</v>
      </c>
      <c r="D42" s="148" t="s">
        <v>305</v>
      </c>
      <c r="E42" s="153">
        <v>1</v>
      </c>
      <c r="F42" s="153">
        <v>4</v>
      </c>
      <c r="G42" s="70">
        <v>3</v>
      </c>
      <c r="H42" s="70"/>
      <c r="I42" s="70"/>
      <c r="J42" s="70"/>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3"/>
      <c r="AT42" s="144">
        <f t="shared" si="9"/>
        <v>0</v>
      </c>
      <c r="AU42" s="141">
        <f t="shared" si="10"/>
        <v>1</v>
      </c>
      <c r="AV42" s="141">
        <f t="shared" si="11"/>
        <v>1</v>
      </c>
      <c r="AW42" s="141">
        <f t="shared" si="12"/>
        <v>0</v>
      </c>
      <c r="AX42" s="141">
        <f t="shared" si="13"/>
        <v>1</v>
      </c>
      <c r="AY42" s="141">
        <f t="shared" si="14"/>
        <v>3</v>
      </c>
      <c r="AZ42" s="145">
        <f t="shared" si="15"/>
        <v>3</v>
      </c>
      <c r="BA42" s="75"/>
    </row>
    <row r="43" spans="2:53" ht="28.5">
      <c r="B43" s="68">
        <f t="shared" si="7"/>
        <v>39</v>
      </c>
      <c r="C43" s="69">
        <v>39</v>
      </c>
      <c r="D43" s="148" t="s">
        <v>312</v>
      </c>
      <c r="E43" s="153">
        <v>4</v>
      </c>
      <c r="F43" s="142">
        <v>3</v>
      </c>
      <c r="G43" s="70">
        <v>4</v>
      </c>
      <c r="H43" s="70"/>
      <c r="I43" s="70"/>
      <c r="J43" s="70"/>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3"/>
      <c r="AT43" s="144">
        <f t="shared" si="9"/>
        <v>0</v>
      </c>
      <c r="AU43" s="141">
        <f t="shared" si="10"/>
        <v>2</v>
      </c>
      <c r="AV43" s="141">
        <f t="shared" si="11"/>
        <v>1</v>
      </c>
      <c r="AW43" s="141">
        <f t="shared" si="12"/>
        <v>0</v>
      </c>
      <c r="AX43" s="141">
        <f t="shared" si="13"/>
        <v>0</v>
      </c>
      <c r="AY43" s="141">
        <f t="shared" si="14"/>
        <v>3</v>
      </c>
      <c r="AZ43" s="145">
        <f t="shared" si="15"/>
        <v>4</v>
      </c>
      <c r="BA43" s="75"/>
    </row>
    <row r="44" spans="2:53" ht="42.75">
      <c r="B44" s="68">
        <f t="shared" si="7"/>
        <v>40</v>
      </c>
      <c r="C44" s="69">
        <v>40</v>
      </c>
      <c r="D44" s="148" t="s">
        <v>319</v>
      </c>
      <c r="E44" s="153">
        <v>5</v>
      </c>
      <c r="F44" s="153">
        <v>5</v>
      </c>
      <c r="G44" s="153">
        <v>1</v>
      </c>
      <c r="H44" s="70"/>
      <c r="I44" s="70"/>
      <c r="J44" s="70"/>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3"/>
      <c r="AT44" s="144">
        <f t="shared" si="9"/>
        <v>2</v>
      </c>
      <c r="AU44" s="141">
        <f t="shared" si="10"/>
        <v>0</v>
      </c>
      <c r="AV44" s="141">
        <f t="shared" si="11"/>
        <v>0</v>
      </c>
      <c r="AW44" s="141">
        <f t="shared" si="12"/>
        <v>0</v>
      </c>
      <c r="AX44" s="141">
        <f t="shared" si="13"/>
        <v>1</v>
      </c>
      <c r="AY44" s="141">
        <f t="shared" si="14"/>
        <v>3</v>
      </c>
      <c r="AZ44" s="145">
        <f t="shared" si="15"/>
        <v>4</v>
      </c>
      <c r="BA44" s="75"/>
    </row>
    <row r="45" spans="2:53" ht="42.75">
      <c r="B45" s="68">
        <f t="shared" si="7"/>
        <v>41</v>
      </c>
      <c r="C45" s="69">
        <v>41</v>
      </c>
      <c r="D45" s="148" t="s">
        <v>325</v>
      </c>
      <c r="E45" s="153">
        <v>3</v>
      </c>
      <c r="F45" s="153">
        <v>3</v>
      </c>
      <c r="G45" s="153">
        <v>2</v>
      </c>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3"/>
      <c r="AT45" s="144">
        <f t="shared" si="9"/>
        <v>0</v>
      </c>
      <c r="AU45" s="141">
        <f t="shared" si="10"/>
        <v>0</v>
      </c>
      <c r="AV45" s="141">
        <f t="shared" si="11"/>
        <v>2</v>
      </c>
      <c r="AW45" s="141">
        <f t="shared" si="12"/>
        <v>1</v>
      </c>
      <c r="AX45" s="141">
        <f t="shared" si="13"/>
        <v>0</v>
      </c>
      <c r="AY45" s="141">
        <f t="shared" si="14"/>
        <v>3</v>
      </c>
      <c r="AZ45" s="145">
        <f t="shared" si="15"/>
        <v>3</v>
      </c>
      <c r="BA45" s="75"/>
    </row>
    <row r="46" spans="2:53" ht="42.75">
      <c r="B46" s="68">
        <f t="shared" si="7"/>
        <v>42</v>
      </c>
      <c r="C46" s="69">
        <v>42</v>
      </c>
      <c r="D46" s="148" t="s">
        <v>329</v>
      </c>
      <c r="E46" s="153">
        <v>4</v>
      </c>
      <c r="F46" s="153">
        <v>3</v>
      </c>
      <c r="G46" s="153">
        <v>4</v>
      </c>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3"/>
      <c r="AT46" s="144">
        <f t="shared" si="9"/>
        <v>0</v>
      </c>
      <c r="AU46" s="141">
        <f t="shared" si="10"/>
        <v>2</v>
      </c>
      <c r="AV46" s="141">
        <f t="shared" si="11"/>
        <v>1</v>
      </c>
      <c r="AW46" s="141">
        <f t="shared" si="12"/>
        <v>0</v>
      </c>
      <c r="AX46" s="141">
        <f t="shared" si="13"/>
        <v>0</v>
      </c>
      <c r="AY46" s="141">
        <f t="shared" si="14"/>
        <v>3</v>
      </c>
      <c r="AZ46" s="145">
        <f t="shared" si="15"/>
        <v>4</v>
      </c>
      <c r="BA46" s="75"/>
    </row>
    <row r="47" spans="2:53" ht="42.75">
      <c r="B47" s="68">
        <f t="shared" si="7"/>
        <v>43</v>
      </c>
      <c r="C47" s="69">
        <v>43</v>
      </c>
      <c r="D47" s="148" t="s">
        <v>333</v>
      </c>
      <c r="E47" s="153">
        <v>3</v>
      </c>
      <c r="F47" s="153">
        <v>2</v>
      </c>
      <c r="G47" s="153">
        <v>3</v>
      </c>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3"/>
      <c r="AT47" s="144">
        <f t="shared" si="9"/>
        <v>0</v>
      </c>
      <c r="AU47" s="141">
        <f t="shared" si="10"/>
        <v>0</v>
      </c>
      <c r="AV47" s="141">
        <f t="shared" si="11"/>
        <v>2</v>
      </c>
      <c r="AW47" s="141">
        <f t="shared" si="12"/>
        <v>1</v>
      </c>
      <c r="AX47" s="141">
        <f t="shared" si="13"/>
        <v>0</v>
      </c>
      <c r="AY47" s="141">
        <f t="shared" si="14"/>
        <v>3</v>
      </c>
      <c r="AZ47" s="145">
        <f t="shared" si="15"/>
        <v>3</v>
      </c>
      <c r="BA47" s="75"/>
    </row>
    <row r="48" spans="2:53" ht="42.75">
      <c r="B48" s="68">
        <f t="shared" si="7"/>
        <v>44</v>
      </c>
      <c r="C48" s="69">
        <v>44</v>
      </c>
      <c r="D48" s="148" t="s">
        <v>342</v>
      </c>
      <c r="E48" s="153">
        <v>4</v>
      </c>
      <c r="F48" s="153">
        <v>4</v>
      </c>
      <c r="G48" s="153">
        <v>3</v>
      </c>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3"/>
      <c r="AT48" s="144">
        <f t="shared" si="9"/>
        <v>0</v>
      </c>
      <c r="AU48" s="141">
        <f t="shared" si="10"/>
        <v>2</v>
      </c>
      <c r="AV48" s="141">
        <f t="shared" si="11"/>
        <v>1</v>
      </c>
      <c r="AW48" s="141">
        <f t="shared" si="12"/>
        <v>0</v>
      </c>
      <c r="AX48" s="141">
        <f t="shared" si="13"/>
        <v>0</v>
      </c>
      <c r="AY48" s="141">
        <f t="shared" si="14"/>
        <v>3</v>
      </c>
      <c r="AZ48" s="145">
        <f t="shared" si="15"/>
        <v>4</v>
      </c>
      <c r="BA48" s="75"/>
    </row>
    <row r="49" spans="2:53" ht="28.5">
      <c r="B49" s="68">
        <f t="shared" si="7"/>
        <v>45</v>
      </c>
      <c r="C49" s="69">
        <v>45</v>
      </c>
      <c r="D49" s="148" t="s">
        <v>347</v>
      </c>
      <c r="E49" s="153">
        <v>3</v>
      </c>
      <c r="F49" s="153">
        <v>3</v>
      </c>
      <c r="G49" s="153">
        <v>3</v>
      </c>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3"/>
      <c r="AT49" s="144">
        <f t="shared" si="9"/>
        <v>0</v>
      </c>
      <c r="AU49" s="141">
        <f t="shared" si="10"/>
        <v>0</v>
      </c>
      <c r="AV49" s="141">
        <f t="shared" si="11"/>
        <v>3</v>
      </c>
      <c r="AW49" s="141">
        <f t="shared" si="12"/>
        <v>0</v>
      </c>
      <c r="AX49" s="141">
        <f t="shared" si="13"/>
        <v>0</v>
      </c>
      <c r="AY49" s="141">
        <f t="shared" si="14"/>
        <v>3</v>
      </c>
      <c r="AZ49" s="145">
        <f t="shared" si="15"/>
        <v>3</v>
      </c>
      <c r="BA49" s="75"/>
    </row>
    <row r="50" spans="2:53" ht="28.5">
      <c r="B50" s="68">
        <f t="shared" si="7"/>
        <v>46</v>
      </c>
      <c r="C50" s="69">
        <v>46</v>
      </c>
      <c r="D50" s="148" t="s">
        <v>351</v>
      </c>
      <c r="E50" s="153">
        <v>5</v>
      </c>
      <c r="F50" s="153">
        <v>4</v>
      </c>
      <c r="G50" s="153">
        <v>5</v>
      </c>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3"/>
      <c r="AT50" s="144">
        <f t="shared" si="9"/>
        <v>2</v>
      </c>
      <c r="AU50" s="141">
        <f t="shared" si="10"/>
        <v>1</v>
      </c>
      <c r="AV50" s="141">
        <f t="shared" si="11"/>
        <v>0</v>
      </c>
      <c r="AW50" s="141">
        <f t="shared" si="12"/>
        <v>0</v>
      </c>
      <c r="AX50" s="141">
        <f t="shared" si="13"/>
        <v>0</v>
      </c>
      <c r="AY50" s="141">
        <f t="shared" si="14"/>
        <v>3</v>
      </c>
      <c r="AZ50" s="145">
        <f t="shared" si="15"/>
        <v>5</v>
      </c>
      <c r="BA50" s="75"/>
    </row>
    <row r="51" spans="2:53" ht="42.75">
      <c r="B51" s="68">
        <f t="shared" si="7"/>
        <v>47</v>
      </c>
      <c r="C51" s="69">
        <v>47</v>
      </c>
      <c r="D51" s="148" t="s">
        <v>355</v>
      </c>
      <c r="E51" s="153">
        <v>4</v>
      </c>
      <c r="F51" s="153">
        <v>5</v>
      </c>
      <c r="G51" s="153">
        <v>5</v>
      </c>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3"/>
      <c r="AT51" s="144">
        <f t="shared" si="9"/>
        <v>2</v>
      </c>
      <c r="AU51" s="141">
        <f t="shared" si="10"/>
        <v>1</v>
      </c>
      <c r="AV51" s="141">
        <f t="shared" si="11"/>
        <v>0</v>
      </c>
      <c r="AW51" s="141">
        <f t="shared" si="12"/>
        <v>0</v>
      </c>
      <c r="AX51" s="141">
        <f t="shared" si="13"/>
        <v>0</v>
      </c>
      <c r="AY51" s="141">
        <f t="shared" si="14"/>
        <v>3</v>
      </c>
      <c r="AZ51" s="145">
        <f t="shared" si="15"/>
        <v>5</v>
      </c>
      <c r="BA51" s="75"/>
    </row>
    <row r="52" spans="2:53" ht="57">
      <c r="B52" s="68">
        <f t="shared" si="7"/>
        <v>48</v>
      </c>
      <c r="C52" s="69">
        <v>48</v>
      </c>
      <c r="D52" s="148" t="s">
        <v>360</v>
      </c>
      <c r="E52" s="153">
        <v>3</v>
      </c>
      <c r="F52" s="153">
        <v>3</v>
      </c>
      <c r="G52" s="153">
        <v>3</v>
      </c>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3"/>
      <c r="AT52" s="144">
        <f t="shared" si="9"/>
        <v>0</v>
      </c>
      <c r="AU52" s="141">
        <f t="shared" si="10"/>
        <v>0</v>
      </c>
      <c r="AV52" s="141">
        <f t="shared" si="11"/>
        <v>3</v>
      </c>
      <c r="AW52" s="141">
        <f t="shared" si="12"/>
        <v>0</v>
      </c>
      <c r="AX52" s="141">
        <f t="shared" si="13"/>
        <v>0</v>
      </c>
      <c r="AY52" s="141">
        <f t="shared" si="14"/>
        <v>3</v>
      </c>
      <c r="AZ52" s="145">
        <f t="shared" si="15"/>
        <v>3</v>
      </c>
      <c r="BA52" s="75"/>
    </row>
    <row r="53" spans="2:53" ht="28.5">
      <c r="B53" s="68">
        <f t="shared" si="7"/>
        <v>49</v>
      </c>
      <c r="C53" s="69">
        <v>49</v>
      </c>
      <c r="D53" s="148" t="s">
        <v>363</v>
      </c>
      <c r="E53" s="153">
        <v>3</v>
      </c>
      <c r="F53" s="153">
        <v>3</v>
      </c>
      <c r="G53" s="153">
        <v>3</v>
      </c>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3"/>
      <c r="AT53" s="144">
        <f t="shared" si="9"/>
        <v>0</v>
      </c>
      <c r="AU53" s="141">
        <f t="shared" si="10"/>
        <v>0</v>
      </c>
      <c r="AV53" s="141">
        <f t="shared" si="11"/>
        <v>3</v>
      </c>
      <c r="AW53" s="141">
        <f t="shared" si="12"/>
        <v>0</v>
      </c>
      <c r="AX53" s="141">
        <f t="shared" si="13"/>
        <v>0</v>
      </c>
      <c r="AY53" s="141">
        <f t="shared" si="14"/>
        <v>3</v>
      </c>
      <c r="AZ53" s="145">
        <f t="shared" si="15"/>
        <v>3</v>
      </c>
      <c r="BA53" s="75"/>
    </row>
    <row r="54" spans="2:53" ht="28.5">
      <c r="B54" s="68">
        <f t="shared" si="7"/>
        <v>50</v>
      </c>
      <c r="C54" s="69">
        <v>50</v>
      </c>
      <c r="D54" s="148" t="s">
        <v>367</v>
      </c>
      <c r="E54" s="153">
        <v>3</v>
      </c>
      <c r="F54" s="153">
        <v>3</v>
      </c>
      <c r="G54" s="153">
        <v>3</v>
      </c>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3"/>
      <c r="AT54" s="144">
        <f t="shared" si="9"/>
        <v>0</v>
      </c>
      <c r="AU54" s="141">
        <f t="shared" si="10"/>
        <v>0</v>
      </c>
      <c r="AV54" s="141">
        <f t="shared" si="11"/>
        <v>3</v>
      </c>
      <c r="AW54" s="141">
        <f t="shared" si="12"/>
        <v>0</v>
      </c>
      <c r="AX54" s="141">
        <f t="shared" si="13"/>
        <v>0</v>
      </c>
      <c r="AY54" s="141">
        <f t="shared" si="14"/>
        <v>3</v>
      </c>
      <c r="AZ54" s="145">
        <f t="shared" si="15"/>
        <v>3</v>
      </c>
      <c r="BA54" s="75"/>
    </row>
    <row r="55" spans="2:53" ht="28.5">
      <c r="B55" s="68">
        <f t="shared" si="7"/>
        <v>51</v>
      </c>
      <c r="C55" s="69">
        <v>51</v>
      </c>
      <c r="D55" s="148" t="s">
        <v>368</v>
      </c>
      <c r="E55" s="153">
        <v>3</v>
      </c>
      <c r="F55" s="153">
        <v>3</v>
      </c>
      <c r="G55" s="153">
        <v>3</v>
      </c>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3"/>
      <c r="AT55" s="144">
        <f t="shared" si="9"/>
        <v>0</v>
      </c>
      <c r="AU55" s="141">
        <f t="shared" si="10"/>
        <v>0</v>
      </c>
      <c r="AV55" s="141">
        <f t="shared" si="11"/>
        <v>3</v>
      </c>
      <c r="AW55" s="141">
        <f t="shared" si="12"/>
        <v>0</v>
      </c>
      <c r="AX55" s="141">
        <f t="shared" si="13"/>
        <v>0</v>
      </c>
      <c r="AY55" s="141">
        <f t="shared" si="14"/>
        <v>3</v>
      </c>
      <c r="AZ55" s="145">
        <f t="shared" si="15"/>
        <v>3</v>
      </c>
      <c r="BA55" s="75"/>
    </row>
    <row r="56" spans="2:53" ht="28.5">
      <c r="B56" s="68">
        <f t="shared" si="7"/>
        <v>52</v>
      </c>
      <c r="C56" s="69">
        <v>52</v>
      </c>
      <c r="D56" s="148" t="s">
        <v>371</v>
      </c>
      <c r="E56" s="153">
        <v>3</v>
      </c>
      <c r="F56" s="153">
        <v>3</v>
      </c>
      <c r="G56" s="153">
        <v>3</v>
      </c>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3"/>
      <c r="AT56" s="144">
        <f t="shared" si="9"/>
        <v>0</v>
      </c>
      <c r="AU56" s="141">
        <f t="shared" si="10"/>
        <v>0</v>
      </c>
      <c r="AV56" s="141">
        <f t="shared" si="11"/>
        <v>3</v>
      </c>
      <c r="AW56" s="141">
        <f t="shared" si="12"/>
        <v>0</v>
      </c>
      <c r="AX56" s="141">
        <f t="shared" si="13"/>
        <v>0</v>
      </c>
      <c r="AY56" s="141">
        <f t="shared" si="14"/>
        <v>3</v>
      </c>
      <c r="AZ56" s="145">
        <f t="shared" si="15"/>
        <v>3</v>
      </c>
      <c r="BA56" s="75"/>
    </row>
    <row r="57" spans="2:53" ht="28.5">
      <c r="B57" s="68">
        <f t="shared" si="7"/>
        <v>53</v>
      </c>
      <c r="C57" s="69">
        <v>53</v>
      </c>
      <c r="D57" s="148" t="s">
        <v>378</v>
      </c>
      <c r="E57" s="153">
        <v>3</v>
      </c>
      <c r="F57" s="153">
        <v>3</v>
      </c>
      <c r="G57" s="153">
        <v>3</v>
      </c>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3"/>
      <c r="AT57" s="144">
        <f t="shared" si="9"/>
        <v>0</v>
      </c>
      <c r="AU57" s="141">
        <f t="shared" si="10"/>
        <v>0</v>
      </c>
      <c r="AV57" s="141">
        <f t="shared" si="11"/>
        <v>3</v>
      </c>
      <c r="AW57" s="141">
        <f t="shared" si="12"/>
        <v>0</v>
      </c>
      <c r="AX57" s="141">
        <f t="shared" si="13"/>
        <v>0</v>
      </c>
      <c r="AY57" s="141">
        <f t="shared" si="14"/>
        <v>3</v>
      </c>
      <c r="AZ57" s="145">
        <f t="shared" si="15"/>
        <v>3</v>
      </c>
      <c r="BA57" s="75"/>
    </row>
    <row r="58" spans="2:53" ht="28.5">
      <c r="B58" s="68">
        <f t="shared" si="7"/>
        <v>54</v>
      </c>
      <c r="C58" s="69">
        <v>54</v>
      </c>
      <c r="D58" s="149" t="s">
        <v>381</v>
      </c>
      <c r="E58" s="153">
        <v>4</v>
      </c>
      <c r="F58" s="153">
        <v>4</v>
      </c>
      <c r="G58" s="153">
        <v>3</v>
      </c>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3"/>
      <c r="AT58" s="144">
        <f t="shared" si="9"/>
        <v>0</v>
      </c>
      <c r="AU58" s="141">
        <f t="shared" si="10"/>
        <v>2</v>
      </c>
      <c r="AV58" s="141">
        <f t="shared" si="11"/>
        <v>1</v>
      </c>
      <c r="AW58" s="141">
        <f t="shared" si="12"/>
        <v>0</v>
      </c>
      <c r="AX58" s="141">
        <f t="shared" si="13"/>
        <v>0</v>
      </c>
      <c r="AY58" s="141">
        <f t="shared" si="14"/>
        <v>3</v>
      </c>
      <c r="AZ58" s="145">
        <f t="shared" si="15"/>
        <v>4</v>
      </c>
      <c r="BA58" s="75"/>
    </row>
    <row r="59" spans="2:53" ht="28.5">
      <c r="B59" s="68">
        <f t="shared" si="7"/>
        <v>55</v>
      </c>
      <c r="C59" s="69">
        <v>55</v>
      </c>
      <c r="D59" s="149" t="s">
        <v>391</v>
      </c>
      <c r="E59" s="153">
        <v>4</v>
      </c>
      <c r="F59" s="153">
        <v>3</v>
      </c>
      <c r="G59" s="153">
        <v>4</v>
      </c>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3"/>
      <c r="AT59" s="144">
        <f t="shared" si="9"/>
        <v>0</v>
      </c>
      <c r="AU59" s="141">
        <f t="shared" si="10"/>
        <v>2</v>
      </c>
      <c r="AV59" s="141">
        <f t="shared" si="11"/>
        <v>1</v>
      </c>
      <c r="AW59" s="141">
        <f t="shared" si="12"/>
        <v>0</v>
      </c>
      <c r="AX59" s="141">
        <f t="shared" si="13"/>
        <v>0</v>
      </c>
      <c r="AY59" s="141">
        <f t="shared" si="14"/>
        <v>3</v>
      </c>
      <c r="AZ59" s="145">
        <f t="shared" si="15"/>
        <v>4</v>
      </c>
      <c r="BA59" s="75"/>
    </row>
    <row r="60" spans="2:53" ht="28.5">
      <c r="B60" s="68">
        <f t="shared" si="7"/>
        <v>56</v>
      </c>
      <c r="C60" s="69">
        <v>56</v>
      </c>
      <c r="D60" s="148" t="s">
        <v>394</v>
      </c>
      <c r="E60" s="153">
        <v>3</v>
      </c>
      <c r="F60" s="153">
        <v>2</v>
      </c>
      <c r="G60" s="153">
        <v>3</v>
      </c>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3"/>
      <c r="AT60" s="144">
        <f t="shared" si="9"/>
        <v>0</v>
      </c>
      <c r="AU60" s="141">
        <f t="shared" si="10"/>
        <v>0</v>
      </c>
      <c r="AV60" s="141">
        <f t="shared" si="11"/>
        <v>2</v>
      </c>
      <c r="AW60" s="141">
        <f t="shared" si="12"/>
        <v>1</v>
      </c>
      <c r="AX60" s="141">
        <f t="shared" si="13"/>
        <v>0</v>
      </c>
      <c r="AY60" s="141">
        <f t="shared" si="14"/>
        <v>3</v>
      </c>
      <c r="AZ60" s="145">
        <f t="shared" si="15"/>
        <v>3</v>
      </c>
      <c r="BA60" s="75"/>
    </row>
    <row r="61" spans="2:53" ht="32.25" customHeight="1">
      <c r="B61" s="68">
        <f t="shared" si="7"/>
        <v>57</v>
      </c>
      <c r="C61" s="69">
        <v>57</v>
      </c>
      <c r="D61" s="148" t="s">
        <v>443</v>
      </c>
      <c r="E61" s="142">
        <v>4</v>
      </c>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3"/>
      <c r="AT61" s="144">
        <f t="shared" si="9"/>
        <v>0</v>
      </c>
      <c r="AU61" s="141">
        <f t="shared" si="10"/>
        <v>1</v>
      </c>
      <c r="AV61" s="141">
        <f t="shared" si="11"/>
        <v>0</v>
      </c>
      <c r="AW61" s="141">
        <f t="shared" si="12"/>
        <v>0</v>
      </c>
      <c r="AX61" s="141">
        <f t="shared" si="13"/>
        <v>0</v>
      </c>
      <c r="AY61" s="141">
        <f t="shared" si="14"/>
        <v>1</v>
      </c>
      <c r="AZ61" s="145">
        <f t="shared" si="15"/>
        <v>4</v>
      </c>
      <c r="BA61" s="75"/>
    </row>
    <row r="62" spans="2:53" ht="28.5">
      <c r="B62" s="68">
        <f t="shared" si="7"/>
        <v>58</v>
      </c>
      <c r="C62" s="69">
        <v>58</v>
      </c>
      <c r="D62" s="148" t="s">
        <v>448</v>
      </c>
      <c r="E62" s="142">
        <v>3</v>
      </c>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3"/>
      <c r="AT62" s="144">
        <f t="shared" si="9"/>
        <v>0</v>
      </c>
      <c r="AU62" s="141">
        <f t="shared" si="10"/>
        <v>0</v>
      </c>
      <c r="AV62" s="141">
        <f t="shared" si="11"/>
        <v>1</v>
      </c>
      <c r="AW62" s="141">
        <f t="shared" si="12"/>
        <v>0</v>
      </c>
      <c r="AX62" s="141">
        <f t="shared" si="13"/>
        <v>0</v>
      </c>
      <c r="AY62" s="141">
        <f t="shared" si="14"/>
        <v>1</v>
      </c>
      <c r="AZ62" s="145">
        <f t="shared" si="15"/>
        <v>3</v>
      </c>
      <c r="BA62" s="75"/>
    </row>
    <row r="63" spans="2:53" ht="28.5">
      <c r="B63" s="68">
        <f t="shared" si="7"/>
        <v>59</v>
      </c>
      <c r="C63" s="69">
        <v>59</v>
      </c>
      <c r="D63" s="148" t="s">
        <v>403</v>
      </c>
      <c r="E63" s="70">
        <v>3</v>
      </c>
      <c r="F63" s="70">
        <v>3</v>
      </c>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3"/>
      <c r="AT63" s="144">
        <f t="shared" si="9"/>
        <v>0</v>
      </c>
      <c r="AU63" s="141">
        <f t="shared" si="10"/>
        <v>0</v>
      </c>
      <c r="AV63" s="141">
        <f t="shared" si="11"/>
        <v>2</v>
      </c>
      <c r="AW63" s="141">
        <f t="shared" si="12"/>
        <v>0</v>
      </c>
      <c r="AX63" s="141">
        <f t="shared" si="13"/>
        <v>0</v>
      </c>
      <c r="AY63" s="141">
        <f t="shared" si="14"/>
        <v>2</v>
      </c>
      <c r="AZ63" s="145">
        <f t="shared" si="15"/>
        <v>3</v>
      </c>
      <c r="BA63" s="75"/>
    </row>
    <row r="64" spans="2:53" ht="28.5">
      <c r="B64" s="68">
        <f t="shared" si="7"/>
        <v>60</v>
      </c>
      <c r="C64" s="69">
        <v>60</v>
      </c>
      <c r="D64" s="148" t="s">
        <v>408</v>
      </c>
      <c r="E64" s="70">
        <v>3</v>
      </c>
      <c r="F64" s="70">
        <v>3</v>
      </c>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3"/>
      <c r="AT64" s="144">
        <f t="shared" si="9"/>
        <v>0</v>
      </c>
      <c r="AU64" s="141">
        <f t="shared" si="10"/>
        <v>0</v>
      </c>
      <c r="AV64" s="141">
        <f t="shared" si="11"/>
        <v>2</v>
      </c>
      <c r="AW64" s="141">
        <f t="shared" si="12"/>
        <v>0</v>
      </c>
      <c r="AX64" s="141">
        <f t="shared" si="13"/>
        <v>0</v>
      </c>
      <c r="AY64" s="141">
        <f t="shared" si="14"/>
        <v>2</v>
      </c>
      <c r="AZ64" s="145">
        <f t="shared" si="15"/>
        <v>3</v>
      </c>
      <c r="BA64" s="75"/>
    </row>
    <row r="65" spans="2:53" ht="51.75" customHeight="1">
      <c r="B65" s="68">
        <f t="shared" si="7"/>
        <v>61</v>
      </c>
      <c r="C65" s="69">
        <v>61</v>
      </c>
      <c r="D65" s="148" t="s">
        <v>412</v>
      </c>
      <c r="E65" s="70">
        <v>3</v>
      </c>
      <c r="F65" s="70">
        <v>3</v>
      </c>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3"/>
      <c r="AT65" s="144">
        <f t="shared" si="9"/>
        <v>0</v>
      </c>
      <c r="AU65" s="141">
        <f t="shared" si="10"/>
        <v>0</v>
      </c>
      <c r="AV65" s="141">
        <f t="shared" si="11"/>
        <v>2</v>
      </c>
      <c r="AW65" s="141">
        <f t="shared" si="12"/>
        <v>0</v>
      </c>
      <c r="AX65" s="141">
        <f t="shared" si="13"/>
        <v>0</v>
      </c>
      <c r="AY65" s="141">
        <f t="shared" si="14"/>
        <v>2</v>
      </c>
      <c r="AZ65" s="145">
        <f t="shared" si="15"/>
        <v>3</v>
      </c>
      <c r="BA65" s="75"/>
    </row>
    <row r="66" spans="2:53" ht="28.5">
      <c r="B66" s="68">
        <f t="shared" si="7"/>
        <v>62</v>
      </c>
      <c r="C66" s="69">
        <v>62</v>
      </c>
      <c r="D66" s="148" t="s">
        <v>419</v>
      </c>
      <c r="E66" s="70">
        <v>3</v>
      </c>
      <c r="F66" s="70">
        <v>3</v>
      </c>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3"/>
      <c r="AT66" s="144">
        <f t="shared" si="9"/>
        <v>0</v>
      </c>
      <c r="AU66" s="141">
        <f t="shared" si="10"/>
        <v>0</v>
      </c>
      <c r="AV66" s="141">
        <f t="shared" si="11"/>
        <v>2</v>
      </c>
      <c r="AW66" s="141">
        <f t="shared" si="12"/>
        <v>0</v>
      </c>
      <c r="AX66" s="141">
        <f t="shared" si="13"/>
        <v>0</v>
      </c>
      <c r="AY66" s="141">
        <f t="shared" si="14"/>
        <v>2</v>
      </c>
      <c r="AZ66" s="145">
        <f t="shared" si="15"/>
        <v>3</v>
      </c>
      <c r="BA66" s="75"/>
    </row>
    <row r="67" spans="2:53" ht="28.5">
      <c r="B67" s="68">
        <f t="shared" si="7"/>
        <v>63</v>
      </c>
      <c r="C67" s="69">
        <v>63</v>
      </c>
      <c r="D67" s="148" t="s">
        <v>422</v>
      </c>
      <c r="E67" s="70">
        <v>3</v>
      </c>
      <c r="F67" s="70">
        <v>3</v>
      </c>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3"/>
      <c r="AT67" s="144">
        <f t="shared" si="9"/>
        <v>0</v>
      </c>
      <c r="AU67" s="141">
        <f t="shared" si="10"/>
        <v>0</v>
      </c>
      <c r="AV67" s="141">
        <f t="shared" si="11"/>
        <v>2</v>
      </c>
      <c r="AW67" s="141">
        <f t="shared" si="12"/>
        <v>0</v>
      </c>
      <c r="AX67" s="141">
        <f t="shared" si="13"/>
        <v>0</v>
      </c>
      <c r="AY67" s="141">
        <f t="shared" si="14"/>
        <v>2</v>
      </c>
      <c r="AZ67" s="145">
        <f t="shared" si="15"/>
        <v>3</v>
      </c>
      <c r="BA67" s="75"/>
    </row>
    <row r="68" spans="2:53" ht="28.5">
      <c r="B68" s="68">
        <f t="shared" si="7"/>
        <v>64</v>
      </c>
      <c r="C68" s="69">
        <v>64</v>
      </c>
      <c r="D68" s="148" t="s">
        <v>425</v>
      </c>
      <c r="E68" s="70">
        <v>3</v>
      </c>
      <c r="F68" s="70">
        <v>3</v>
      </c>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P68" s="142"/>
      <c r="AQ68" s="142"/>
      <c r="AR68" s="143"/>
      <c r="AT68" s="144">
        <f t="shared" si="9"/>
        <v>0</v>
      </c>
      <c r="AU68" s="141">
        <f t="shared" si="10"/>
        <v>0</v>
      </c>
      <c r="AV68" s="141">
        <f t="shared" si="11"/>
        <v>2</v>
      </c>
      <c r="AW68" s="141">
        <f t="shared" si="12"/>
        <v>0</v>
      </c>
      <c r="AX68" s="141">
        <f t="shared" si="13"/>
        <v>0</v>
      </c>
      <c r="AY68" s="141">
        <f t="shared" si="14"/>
        <v>2</v>
      </c>
      <c r="AZ68" s="145">
        <f t="shared" si="15"/>
        <v>3</v>
      </c>
      <c r="BA68" s="75"/>
    </row>
    <row r="69" spans="2:53" ht="28.5">
      <c r="B69" s="68">
        <f t="shared" si="7"/>
        <v>65</v>
      </c>
      <c r="C69" s="69">
        <v>65</v>
      </c>
      <c r="D69" s="148" t="s">
        <v>431</v>
      </c>
      <c r="E69" s="70">
        <v>3</v>
      </c>
      <c r="F69" s="70">
        <v>3</v>
      </c>
      <c r="G69" s="70">
        <v>3</v>
      </c>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3"/>
      <c r="AT69" s="144">
        <f t="shared" si="9"/>
        <v>0</v>
      </c>
      <c r="AU69" s="141">
        <f t="shared" si="10"/>
        <v>0</v>
      </c>
      <c r="AV69" s="141">
        <f t="shared" si="11"/>
        <v>3</v>
      </c>
      <c r="AW69" s="141">
        <f t="shared" si="12"/>
        <v>0</v>
      </c>
      <c r="AX69" s="141">
        <f t="shared" si="13"/>
        <v>0</v>
      </c>
      <c r="AY69" s="141">
        <f t="shared" si="14"/>
        <v>3</v>
      </c>
      <c r="AZ69" s="145">
        <f t="shared" si="15"/>
        <v>3</v>
      </c>
      <c r="BA69" s="75"/>
    </row>
    <row r="70" spans="2:53">
      <c r="B70" s="68">
        <f t="shared" si="7"/>
        <v>66</v>
      </c>
      <c r="C70" s="69">
        <v>66</v>
      </c>
      <c r="D70" s="146"/>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43"/>
      <c r="AT70" s="144">
        <f t="shared" ref="AT70" si="16">COUNTIF(E70:AR70,"5")</f>
        <v>0</v>
      </c>
      <c r="AU70" s="141">
        <f t="shared" ref="AU70" si="17">COUNTIF(E70:AR70,"4")</f>
        <v>0</v>
      </c>
      <c r="AV70" s="141">
        <f t="shared" ref="AV70" si="18">COUNTIF(E70:AR70,"3")</f>
        <v>0</v>
      </c>
      <c r="AW70" s="141">
        <f t="shared" ref="AW70" si="19">COUNTIF(E70:AR70,"2")</f>
        <v>0</v>
      </c>
      <c r="AX70" s="141">
        <f t="shared" ref="AX70" si="20">COUNTIF(E70:AR70,"1")</f>
        <v>0</v>
      </c>
      <c r="AY70" s="141">
        <f t="shared" ref="AY70" si="21">SUM(AT70:AX70)</f>
        <v>0</v>
      </c>
      <c r="AZ70" s="145" t="e">
        <f t="shared" ref="AZ70" si="22">ROUND(SUMPRODUCT($AT$4:$AX$4,AT70:AX70)/AY70,0)</f>
        <v>#DIV/0!</v>
      </c>
      <c r="BA70" s="75"/>
    </row>
    <row r="71" spans="2:53" ht="15" thickBot="1">
      <c r="B71" s="68">
        <f t="shared" ref="B71" si="23">B70+1</f>
        <v>67</v>
      </c>
      <c r="C71" s="69">
        <v>67</v>
      </c>
      <c r="D71" s="14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8"/>
      <c r="AT71" s="79">
        <f t="shared" si="1"/>
        <v>0</v>
      </c>
      <c r="AU71" s="76">
        <f t="shared" si="2"/>
        <v>0</v>
      </c>
      <c r="AV71" s="76">
        <f t="shared" si="3"/>
        <v>0</v>
      </c>
      <c r="AW71" s="76">
        <f t="shared" si="4"/>
        <v>0</v>
      </c>
      <c r="AX71" s="76">
        <f t="shared" si="5"/>
        <v>0</v>
      </c>
      <c r="AY71" s="76">
        <f t="shared" si="8"/>
        <v>0</v>
      </c>
      <c r="AZ71" s="80" t="e">
        <f t="shared" si="6"/>
        <v>#DIV/0!</v>
      </c>
      <c r="BA71" s="75"/>
    </row>
    <row r="72" spans="2:53">
      <c r="B72" s="81"/>
      <c r="C72" s="82"/>
      <c r="D72" s="82"/>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T72" s="82"/>
      <c r="AU72" s="82"/>
      <c r="AV72" s="82"/>
      <c r="AW72" s="82"/>
      <c r="AX72" s="82"/>
      <c r="AY72" s="82"/>
      <c r="AZ72" s="82"/>
      <c r="BA72" s="75"/>
    </row>
    <row r="73" spans="2:53" ht="15" thickBot="1"/>
    <row r="74" spans="2:53" ht="24" customHeight="1" thickBot="1">
      <c r="B74" s="217" t="s">
        <v>65</v>
      </c>
      <c r="C74" s="218"/>
      <c r="D74" s="218"/>
      <c r="E74" s="218"/>
      <c r="F74" s="218"/>
      <c r="G74" s="218"/>
      <c r="H74" s="218"/>
      <c r="I74" s="218"/>
      <c r="J74" s="218"/>
      <c r="K74" s="218"/>
      <c r="L74" s="218"/>
      <c r="M74" s="218"/>
      <c r="N74" s="218"/>
      <c r="O74" s="218"/>
      <c r="P74" s="218"/>
      <c r="Q74" s="218"/>
      <c r="R74" s="218"/>
      <c r="S74" s="218"/>
      <c r="T74" s="218"/>
      <c r="U74" s="218"/>
      <c r="V74" s="218"/>
      <c r="W74" s="218"/>
      <c r="X74" s="218"/>
      <c r="Y74" s="218"/>
      <c r="Z74" s="218"/>
      <c r="AA74" s="218"/>
      <c r="AB74" s="218"/>
      <c r="AC74" s="218"/>
      <c r="AD74" s="218"/>
      <c r="AE74" s="218"/>
      <c r="AF74" s="218"/>
      <c r="AG74" s="218"/>
      <c r="AH74" s="218"/>
      <c r="AI74" s="218"/>
      <c r="AJ74" s="218"/>
      <c r="AK74" s="218"/>
      <c r="AL74" s="218"/>
      <c r="AM74" s="218"/>
      <c r="AN74" s="218"/>
      <c r="AO74" s="219"/>
      <c r="AT74" s="220" t="s">
        <v>66</v>
      </c>
      <c r="AU74" s="221"/>
      <c r="AV74" s="221"/>
      <c r="AW74" s="221"/>
      <c r="AX74" s="221"/>
      <c r="AY74" s="221"/>
      <c r="AZ74" s="222"/>
    </row>
    <row r="75" spans="2:53" ht="28.5">
      <c r="B75" s="62" t="s">
        <v>61</v>
      </c>
      <c r="C75" s="63" t="s">
        <v>8</v>
      </c>
      <c r="D75" s="63" t="s">
        <v>62</v>
      </c>
      <c r="E75" s="63">
        <v>1</v>
      </c>
      <c r="F75" s="63">
        <f>E75+1</f>
        <v>2</v>
      </c>
      <c r="G75" s="63">
        <f t="shared" ref="G75:AP75" si="24">F75+1</f>
        <v>3</v>
      </c>
      <c r="H75" s="63">
        <f t="shared" si="24"/>
        <v>4</v>
      </c>
      <c r="I75" s="63">
        <f t="shared" si="24"/>
        <v>5</v>
      </c>
      <c r="J75" s="63">
        <f t="shared" si="24"/>
        <v>6</v>
      </c>
      <c r="K75" s="63">
        <f t="shared" si="24"/>
        <v>7</v>
      </c>
      <c r="L75" s="63">
        <f t="shared" si="24"/>
        <v>8</v>
      </c>
      <c r="M75" s="63">
        <f t="shared" si="24"/>
        <v>9</v>
      </c>
      <c r="N75" s="63">
        <f t="shared" si="24"/>
        <v>10</v>
      </c>
      <c r="O75" s="63">
        <f t="shared" si="24"/>
        <v>11</v>
      </c>
      <c r="P75" s="63">
        <f t="shared" si="24"/>
        <v>12</v>
      </c>
      <c r="Q75" s="63">
        <f t="shared" si="24"/>
        <v>13</v>
      </c>
      <c r="R75" s="63">
        <f t="shared" si="24"/>
        <v>14</v>
      </c>
      <c r="S75" s="63">
        <f t="shared" si="24"/>
        <v>15</v>
      </c>
      <c r="T75" s="63">
        <f t="shared" si="24"/>
        <v>16</v>
      </c>
      <c r="U75" s="63">
        <f t="shared" si="24"/>
        <v>17</v>
      </c>
      <c r="V75" s="63">
        <f t="shared" si="24"/>
        <v>18</v>
      </c>
      <c r="W75" s="63">
        <f t="shared" si="24"/>
        <v>19</v>
      </c>
      <c r="X75" s="63">
        <f t="shared" si="24"/>
        <v>20</v>
      </c>
      <c r="Y75" s="63">
        <f t="shared" si="24"/>
        <v>21</v>
      </c>
      <c r="Z75" s="63">
        <f t="shared" si="24"/>
        <v>22</v>
      </c>
      <c r="AA75" s="63">
        <f t="shared" si="24"/>
        <v>23</v>
      </c>
      <c r="AB75" s="63">
        <f t="shared" si="24"/>
        <v>24</v>
      </c>
      <c r="AC75" s="63">
        <f t="shared" si="24"/>
        <v>25</v>
      </c>
      <c r="AD75" s="63">
        <f t="shared" si="24"/>
        <v>26</v>
      </c>
      <c r="AE75" s="63">
        <f t="shared" si="24"/>
        <v>27</v>
      </c>
      <c r="AF75" s="63">
        <f t="shared" si="24"/>
        <v>28</v>
      </c>
      <c r="AG75" s="63">
        <f t="shared" si="24"/>
        <v>29</v>
      </c>
      <c r="AH75" s="63">
        <f t="shared" si="24"/>
        <v>30</v>
      </c>
      <c r="AI75" s="63">
        <f t="shared" si="24"/>
        <v>31</v>
      </c>
      <c r="AJ75" s="63">
        <f t="shared" si="24"/>
        <v>32</v>
      </c>
      <c r="AK75" s="63">
        <f t="shared" si="24"/>
        <v>33</v>
      </c>
      <c r="AL75" s="63">
        <f t="shared" si="24"/>
        <v>34</v>
      </c>
      <c r="AM75" s="63">
        <f t="shared" si="24"/>
        <v>35</v>
      </c>
      <c r="AN75" s="63">
        <f t="shared" si="24"/>
        <v>36</v>
      </c>
      <c r="AO75" s="63">
        <f t="shared" si="24"/>
        <v>37</v>
      </c>
      <c r="AP75" s="63">
        <f t="shared" si="24"/>
        <v>38</v>
      </c>
      <c r="AQ75" s="63">
        <f>AP75+1</f>
        <v>39</v>
      </c>
      <c r="AR75" s="64">
        <f>AQ75+1</f>
        <v>40</v>
      </c>
      <c r="AT75" s="65">
        <v>5</v>
      </c>
      <c r="AU75" s="66">
        <v>4</v>
      </c>
      <c r="AV75" s="66">
        <v>3</v>
      </c>
      <c r="AW75" s="66">
        <v>2</v>
      </c>
      <c r="AX75" s="66">
        <v>1</v>
      </c>
      <c r="AY75" s="66" t="s">
        <v>63</v>
      </c>
      <c r="AZ75" s="67" t="s">
        <v>64</v>
      </c>
    </row>
    <row r="76" spans="2:53" ht="28.5">
      <c r="B76" s="68">
        <v>1</v>
      </c>
      <c r="C76" s="69">
        <v>1</v>
      </c>
      <c r="D76" s="150" t="s">
        <v>90</v>
      </c>
      <c r="E76" s="70">
        <v>3</v>
      </c>
      <c r="F76" s="70">
        <v>3</v>
      </c>
      <c r="G76" s="70">
        <v>3</v>
      </c>
      <c r="H76" s="70">
        <v>3</v>
      </c>
      <c r="I76" s="70">
        <v>3</v>
      </c>
      <c r="J76" s="70">
        <v>3</v>
      </c>
      <c r="K76" s="70">
        <v>3</v>
      </c>
      <c r="L76" s="70">
        <v>3</v>
      </c>
      <c r="M76" s="70">
        <v>3</v>
      </c>
      <c r="N76" s="70">
        <v>3</v>
      </c>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1"/>
      <c r="AT76" s="72">
        <f t="shared" ref="AT76:AT142" si="25">COUNTIF(E76:AR76,"5")</f>
        <v>0</v>
      </c>
      <c r="AU76" s="73">
        <f t="shared" ref="AU76:AU142" si="26">COUNTIF(E76:AR76,"4")</f>
        <v>0</v>
      </c>
      <c r="AV76" s="73">
        <f t="shared" ref="AV76:AV142" si="27">COUNTIF(E76:AR76,"3")</f>
        <v>10</v>
      </c>
      <c r="AW76" s="73">
        <f t="shared" ref="AW76:AW142" si="28">COUNTIF(E76:AR76,"2")</f>
        <v>0</v>
      </c>
      <c r="AX76" s="73">
        <f t="shared" ref="AX76:AX142" si="29">COUNTIF(E76:AR76,"1")</f>
        <v>0</v>
      </c>
      <c r="AY76" s="73">
        <f>SUM(AT76:AX76)</f>
        <v>10</v>
      </c>
      <c r="AZ76" s="74">
        <f t="shared" ref="AZ76:AZ142" si="30">ROUND(SUMPRODUCT($AT$4:$AX$4,AT76:AX76)/AY76,0)</f>
        <v>3</v>
      </c>
      <c r="BA76" s="75"/>
    </row>
    <row r="77" spans="2:53" ht="28.5">
      <c r="B77" s="68">
        <f>B76+1</f>
        <v>2</v>
      </c>
      <c r="C77" s="69">
        <v>2</v>
      </c>
      <c r="D77" s="150" t="s">
        <v>91</v>
      </c>
      <c r="E77" s="70">
        <v>2</v>
      </c>
      <c r="F77" s="70">
        <v>4</v>
      </c>
      <c r="G77" s="70">
        <v>3</v>
      </c>
      <c r="H77" s="70">
        <v>3</v>
      </c>
      <c r="I77" s="70">
        <v>3</v>
      </c>
      <c r="J77" s="70">
        <v>3</v>
      </c>
      <c r="K77" s="70">
        <v>3</v>
      </c>
      <c r="L77" s="70">
        <v>3</v>
      </c>
      <c r="M77" s="70">
        <v>3</v>
      </c>
      <c r="N77" s="70">
        <v>3</v>
      </c>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1"/>
      <c r="AT77" s="72">
        <f t="shared" si="25"/>
        <v>0</v>
      </c>
      <c r="AU77" s="73">
        <f t="shared" si="26"/>
        <v>1</v>
      </c>
      <c r="AV77" s="73">
        <f t="shared" si="27"/>
        <v>8</v>
      </c>
      <c r="AW77" s="73">
        <f t="shared" si="28"/>
        <v>1</v>
      </c>
      <c r="AX77" s="73">
        <f t="shared" si="29"/>
        <v>0</v>
      </c>
      <c r="AY77" s="73">
        <f t="shared" ref="AY77:AY142" si="31">SUM(AT77:AX77)</f>
        <v>10</v>
      </c>
      <c r="AZ77" s="74">
        <f t="shared" si="30"/>
        <v>3</v>
      </c>
      <c r="BA77" s="75"/>
    </row>
    <row r="78" spans="2:53" ht="28.5">
      <c r="B78" s="68">
        <f t="shared" ref="B78:B141" si="32">B77+1</f>
        <v>3</v>
      </c>
      <c r="C78" s="69">
        <v>3</v>
      </c>
      <c r="D78" s="148" t="s">
        <v>109</v>
      </c>
      <c r="E78" s="70">
        <v>2</v>
      </c>
      <c r="F78" s="70">
        <v>3</v>
      </c>
      <c r="G78" s="70">
        <v>3</v>
      </c>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1"/>
      <c r="AT78" s="72">
        <f t="shared" si="25"/>
        <v>0</v>
      </c>
      <c r="AU78" s="73">
        <f t="shared" si="26"/>
        <v>0</v>
      </c>
      <c r="AV78" s="73">
        <f t="shared" si="27"/>
        <v>2</v>
      </c>
      <c r="AW78" s="73">
        <f t="shared" si="28"/>
        <v>1</v>
      </c>
      <c r="AX78" s="73">
        <f t="shared" si="29"/>
        <v>0</v>
      </c>
      <c r="AY78" s="73">
        <f t="shared" si="31"/>
        <v>3</v>
      </c>
      <c r="AZ78" s="74">
        <f t="shared" si="30"/>
        <v>3</v>
      </c>
      <c r="BA78" s="75"/>
    </row>
    <row r="79" spans="2:53" ht="42.75">
      <c r="B79" s="68">
        <f t="shared" si="32"/>
        <v>4</v>
      </c>
      <c r="C79" s="69">
        <v>4</v>
      </c>
      <c r="D79" s="148" t="s">
        <v>112</v>
      </c>
      <c r="E79" s="70">
        <v>2</v>
      </c>
      <c r="F79" s="70">
        <v>3</v>
      </c>
      <c r="G79" s="70">
        <v>3</v>
      </c>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1"/>
      <c r="AT79" s="72">
        <f t="shared" si="25"/>
        <v>0</v>
      </c>
      <c r="AU79" s="73">
        <f t="shared" si="26"/>
        <v>0</v>
      </c>
      <c r="AV79" s="73">
        <f t="shared" si="27"/>
        <v>2</v>
      </c>
      <c r="AW79" s="73">
        <f t="shared" si="28"/>
        <v>1</v>
      </c>
      <c r="AX79" s="73">
        <f t="shared" si="29"/>
        <v>0</v>
      </c>
      <c r="AY79" s="73">
        <f t="shared" si="31"/>
        <v>3</v>
      </c>
      <c r="AZ79" s="74">
        <f t="shared" si="30"/>
        <v>3</v>
      </c>
      <c r="BA79" s="75"/>
    </row>
    <row r="80" spans="2:53" ht="42.75">
      <c r="B80" s="68">
        <f t="shared" si="32"/>
        <v>5</v>
      </c>
      <c r="C80" s="69">
        <v>5</v>
      </c>
      <c r="D80" s="148" t="s">
        <v>122</v>
      </c>
      <c r="E80" s="70">
        <v>3</v>
      </c>
      <c r="F80" s="70">
        <v>3</v>
      </c>
      <c r="G80" s="70">
        <v>3</v>
      </c>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1"/>
      <c r="AT80" s="72">
        <f t="shared" si="25"/>
        <v>0</v>
      </c>
      <c r="AU80" s="73">
        <f t="shared" si="26"/>
        <v>0</v>
      </c>
      <c r="AV80" s="73">
        <f t="shared" si="27"/>
        <v>3</v>
      </c>
      <c r="AW80" s="73">
        <f t="shared" si="28"/>
        <v>0</v>
      </c>
      <c r="AX80" s="73">
        <f t="shared" si="29"/>
        <v>0</v>
      </c>
      <c r="AY80" s="73">
        <f t="shared" si="31"/>
        <v>3</v>
      </c>
      <c r="AZ80" s="74">
        <f t="shared" si="30"/>
        <v>3</v>
      </c>
      <c r="BA80" s="75"/>
    </row>
    <row r="81" spans="2:53" ht="42.75">
      <c r="B81" s="68">
        <f t="shared" si="32"/>
        <v>6</v>
      </c>
      <c r="C81" s="69">
        <v>6</v>
      </c>
      <c r="D81" s="148" t="s">
        <v>438</v>
      </c>
      <c r="E81" s="70">
        <v>3</v>
      </c>
      <c r="F81" s="70">
        <v>3</v>
      </c>
      <c r="G81" s="70">
        <v>3</v>
      </c>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1"/>
      <c r="AT81" s="72">
        <f t="shared" si="25"/>
        <v>0</v>
      </c>
      <c r="AU81" s="73">
        <f t="shared" si="26"/>
        <v>0</v>
      </c>
      <c r="AV81" s="73">
        <f t="shared" si="27"/>
        <v>3</v>
      </c>
      <c r="AW81" s="73">
        <f t="shared" si="28"/>
        <v>0</v>
      </c>
      <c r="AX81" s="73">
        <f t="shared" si="29"/>
        <v>0</v>
      </c>
      <c r="AY81" s="73">
        <f t="shared" si="31"/>
        <v>3</v>
      </c>
      <c r="AZ81" s="74">
        <f t="shared" si="30"/>
        <v>3</v>
      </c>
      <c r="BA81" s="75"/>
    </row>
    <row r="82" spans="2:53" ht="39" customHeight="1">
      <c r="B82" s="68">
        <f t="shared" si="32"/>
        <v>7</v>
      </c>
      <c r="C82" s="69">
        <v>7</v>
      </c>
      <c r="D82" s="149" t="s">
        <v>134</v>
      </c>
      <c r="E82" s="70">
        <v>3</v>
      </c>
      <c r="F82" s="70">
        <v>3</v>
      </c>
      <c r="G82" s="70">
        <v>3</v>
      </c>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1"/>
      <c r="AT82" s="72">
        <f t="shared" si="25"/>
        <v>0</v>
      </c>
      <c r="AU82" s="73">
        <f t="shared" si="26"/>
        <v>0</v>
      </c>
      <c r="AV82" s="73">
        <f t="shared" si="27"/>
        <v>3</v>
      </c>
      <c r="AW82" s="73">
        <f t="shared" si="28"/>
        <v>0</v>
      </c>
      <c r="AX82" s="73">
        <f t="shared" si="29"/>
        <v>0</v>
      </c>
      <c r="AY82" s="73">
        <f t="shared" si="31"/>
        <v>3</v>
      </c>
      <c r="AZ82" s="74">
        <f t="shared" si="30"/>
        <v>3</v>
      </c>
      <c r="BA82" s="75"/>
    </row>
    <row r="83" spans="2:53" ht="28.5">
      <c r="B83" s="68">
        <f t="shared" si="32"/>
        <v>8</v>
      </c>
      <c r="C83" s="69">
        <v>8</v>
      </c>
      <c r="D83" s="148" t="s">
        <v>137</v>
      </c>
      <c r="E83" s="70">
        <v>3</v>
      </c>
      <c r="F83" s="70">
        <v>3</v>
      </c>
      <c r="G83" s="70">
        <v>3</v>
      </c>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1"/>
      <c r="AT83" s="72">
        <f t="shared" si="25"/>
        <v>0</v>
      </c>
      <c r="AU83" s="73">
        <f t="shared" si="26"/>
        <v>0</v>
      </c>
      <c r="AV83" s="73">
        <f t="shared" si="27"/>
        <v>3</v>
      </c>
      <c r="AW83" s="73">
        <f t="shared" si="28"/>
        <v>0</v>
      </c>
      <c r="AX83" s="73">
        <f t="shared" si="29"/>
        <v>0</v>
      </c>
      <c r="AY83" s="73">
        <f t="shared" si="31"/>
        <v>3</v>
      </c>
      <c r="AZ83" s="74">
        <f t="shared" si="30"/>
        <v>3</v>
      </c>
      <c r="BA83" s="75"/>
    </row>
    <row r="84" spans="2:53" ht="28.5">
      <c r="B84" s="68">
        <f t="shared" si="32"/>
        <v>9</v>
      </c>
      <c r="C84" s="69">
        <v>9</v>
      </c>
      <c r="D84" s="148" t="s">
        <v>140</v>
      </c>
      <c r="E84" s="70">
        <v>3</v>
      </c>
      <c r="F84" s="70">
        <v>3</v>
      </c>
      <c r="G84" s="70">
        <v>3</v>
      </c>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1"/>
      <c r="AT84" s="72">
        <f t="shared" si="25"/>
        <v>0</v>
      </c>
      <c r="AU84" s="73">
        <f t="shared" si="26"/>
        <v>0</v>
      </c>
      <c r="AV84" s="73">
        <f t="shared" si="27"/>
        <v>3</v>
      </c>
      <c r="AW84" s="73">
        <f t="shared" si="28"/>
        <v>0</v>
      </c>
      <c r="AX84" s="73">
        <f t="shared" si="29"/>
        <v>0</v>
      </c>
      <c r="AY84" s="73">
        <f t="shared" si="31"/>
        <v>3</v>
      </c>
      <c r="AZ84" s="74">
        <f t="shared" si="30"/>
        <v>3</v>
      </c>
      <c r="BA84" s="75"/>
    </row>
    <row r="85" spans="2:53" ht="28.5">
      <c r="B85" s="68">
        <f t="shared" si="32"/>
        <v>10</v>
      </c>
      <c r="C85" s="69">
        <v>10</v>
      </c>
      <c r="D85" s="148" t="s">
        <v>437</v>
      </c>
      <c r="E85" s="70">
        <v>2</v>
      </c>
      <c r="F85" s="70">
        <v>2</v>
      </c>
      <c r="G85" s="70">
        <v>2</v>
      </c>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1"/>
      <c r="AT85" s="72">
        <f t="shared" si="25"/>
        <v>0</v>
      </c>
      <c r="AU85" s="73">
        <f t="shared" si="26"/>
        <v>0</v>
      </c>
      <c r="AV85" s="73">
        <f t="shared" si="27"/>
        <v>0</v>
      </c>
      <c r="AW85" s="73">
        <f t="shared" si="28"/>
        <v>3</v>
      </c>
      <c r="AX85" s="73">
        <f t="shared" si="29"/>
        <v>0</v>
      </c>
      <c r="AY85" s="73">
        <f t="shared" si="31"/>
        <v>3</v>
      </c>
      <c r="AZ85" s="74">
        <f t="shared" si="30"/>
        <v>2</v>
      </c>
      <c r="BA85" s="75"/>
    </row>
    <row r="86" spans="2:53" ht="42.75">
      <c r="B86" s="68">
        <f t="shared" si="32"/>
        <v>11</v>
      </c>
      <c r="C86" s="69">
        <v>11</v>
      </c>
      <c r="D86" s="148" t="s">
        <v>154</v>
      </c>
      <c r="E86" s="70">
        <v>2</v>
      </c>
      <c r="F86" s="70">
        <v>2</v>
      </c>
      <c r="G86" s="70">
        <v>2</v>
      </c>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1"/>
      <c r="AT86" s="72">
        <f t="shared" si="25"/>
        <v>0</v>
      </c>
      <c r="AU86" s="73">
        <f t="shared" si="26"/>
        <v>0</v>
      </c>
      <c r="AV86" s="73">
        <f t="shared" si="27"/>
        <v>0</v>
      </c>
      <c r="AW86" s="73">
        <f t="shared" si="28"/>
        <v>3</v>
      </c>
      <c r="AX86" s="73">
        <f t="shared" si="29"/>
        <v>0</v>
      </c>
      <c r="AY86" s="73">
        <f t="shared" si="31"/>
        <v>3</v>
      </c>
      <c r="AZ86" s="74">
        <f t="shared" si="30"/>
        <v>2</v>
      </c>
      <c r="BA86" s="75"/>
    </row>
    <row r="87" spans="2:53" ht="41.25" customHeight="1">
      <c r="B87" s="68">
        <f t="shared" si="32"/>
        <v>12</v>
      </c>
      <c r="C87" s="69">
        <v>12</v>
      </c>
      <c r="D87" s="148" t="s">
        <v>159</v>
      </c>
      <c r="E87" s="70">
        <v>3</v>
      </c>
      <c r="F87" s="70">
        <v>3</v>
      </c>
      <c r="G87" s="70">
        <v>3</v>
      </c>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1"/>
      <c r="AT87" s="72">
        <f t="shared" si="25"/>
        <v>0</v>
      </c>
      <c r="AU87" s="73">
        <f t="shared" si="26"/>
        <v>0</v>
      </c>
      <c r="AV87" s="73">
        <f t="shared" si="27"/>
        <v>3</v>
      </c>
      <c r="AW87" s="73">
        <f t="shared" si="28"/>
        <v>0</v>
      </c>
      <c r="AX87" s="73">
        <f t="shared" si="29"/>
        <v>0</v>
      </c>
      <c r="AY87" s="73">
        <f t="shared" si="31"/>
        <v>3</v>
      </c>
      <c r="AZ87" s="74">
        <f t="shared" si="30"/>
        <v>3</v>
      </c>
      <c r="BA87" s="75"/>
    </row>
    <row r="88" spans="2:53" ht="28.5">
      <c r="B88" s="68">
        <f t="shared" si="32"/>
        <v>13</v>
      </c>
      <c r="C88" s="69">
        <v>13</v>
      </c>
      <c r="D88" s="148" t="s">
        <v>439</v>
      </c>
      <c r="E88" s="70">
        <v>3</v>
      </c>
      <c r="F88" s="70">
        <v>3</v>
      </c>
      <c r="G88" s="70">
        <v>3</v>
      </c>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1"/>
      <c r="AT88" s="72">
        <f t="shared" si="25"/>
        <v>0</v>
      </c>
      <c r="AU88" s="73">
        <f t="shared" si="26"/>
        <v>0</v>
      </c>
      <c r="AV88" s="73">
        <f t="shared" si="27"/>
        <v>3</v>
      </c>
      <c r="AW88" s="73">
        <f t="shared" si="28"/>
        <v>0</v>
      </c>
      <c r="AX88" s="73">
        <f t="shared" si="29"/>
        <v>0</v>
      </c>
      <c r="AY88" s="73">
        <f t="shared" si="31"/>
        <v>3</v>
      </c>
      <c r="AZ88" s="74">
        <f t="shared" si="30"/>
        <v>3</v>
      </c>
      <c r="BA88" s="75"/>
    </row>
    <row r="89" spans="2:53" ht="57.75" customHeight="1">
      <c r="B89" s="68">
        <f t="shared" si="32"/>
        <v>14</v>
      </c>
      <c r="C89" s="69">
        <v>14</v>
      </c>
      <c r="D89" s="148" t="s">
        <v>167</v>
      </c>
      <c r="E89" s="70">
        <v>2</v>
      </c>
      <c r="F89" s="70">
        <v>2</v>
      </c>
      <c r="G89" s="70">
        <v>2</v>
      </c>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1"/>
      <c r="AT89" s="72">
        <f t="shared" si="25"/>
        <v>0</v>
      </c>
      <c r="AU89" s="73">
        <f t="shared" si="26"/>
        <v>0</v>
      </c>
      <c r="AV89" s="73">
        <f t="shared" si="27"/>
        <v>0</v>
      </c>
      <c r="AW89" s="73">
        <f t="shared" si="28"/>
        <v>3</v>
      </c>
      <c r="AX89" s="73">
        <f t="shared" si="29"/>
        <v>0</v>
      </c>
      <c r="AY89" s="73">
        <f t="shared" si="31"/>
        <v>3</v>
      </c>
      <c r="AZ89" s="74">
        <f t="shared" si="30"/>
        <v>2</v>
      </c>
      <c r="BA89" s="75"/>
    </row>
    <row r="90" spans="2:53" ht="28.5">
      <c r="B90" s="68">
        <f t="shared" si="32"/>
        <v>15</v>
      </c>
      <c r="C90" s="69">
        <v>15</v>
      </c>
      <c r="D90" s="148" t="s">
        <v>170</v>
      </c>
      <c r="E90" s="70">
        <v>2</v>
      </c>
      <c r="F90" s="70">
        <v>2</v>
      </c>
      <c r="G90" s="70">
        <v>2</v>
      </c>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1"/>
      <c r="AT90" s="72">
        <f t="shared" si="25"/>
        <v>0</v>
      </c>
      <c r="AU90" s="73">
        <f t="shared" si="26"/>
        <v>0</v>
      </c>
      <c r="AV90" s="73">
        <f t="shared" si="27"/>
        <v>0</v>
      </c>
      <c r="AW90" s="73">
        <f t="shared" si="28"/>
        <v>3</v>
      </c>
      <c r="AX90" s="73">
        <f t="shared" si="29"/>
        <v>0</v>
      </c>
      <c r="AY90" s="73">
        <f t="shared" si="31"/>
        <v>3</v>
      </c>
      <c r="AZ90" s="74">
        <f t="shared" si="30"/>
        <v>2</v>
      </c>
      <c r="BA90" s="75"/>
    </row>
    <row r="91" spans="2:53" ht="31.5" customHeight="1">
      <c r="B91" s="68">
        <f t="shared" si="32"/>
        <v>16</v>
      </c>
      <c r="C91" s="69">
        <v>16</v>
      </c>
      <c r="D91" s="148" t="s">
        <v>441</v>
      </c>
      <c r="E91" s="70">
        <v>2</v>
      </c>
      <c r="F91" s="70">
        <v>2</v>
      </c>
      <c r="G91" s="70">
        <v>2</v>
      </c>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1"/>
      <c r="AT91" s="72">
        <f t="shared" si="25"/>
        <v>0</v>
      </c>
      <c r="AU91" s="73">
        <f t="shared" si="26"/>
        <v>0</v>
      </c>
      <c r="AV91" s="73">
        <f t="shared" si="27"/>
        <v>0</v>
      </c>
      <c r="AW91" s="73">
        <f t="shared" si="28"/>
        <v>3</v>
      </c>
      <c r="AX91" s="73">
        <f t="shared" si="29"/>
        <v>0</v>
      </c>
      <c r="AY91" s="73">
        <f t="shared" si="31"/>
        <v>3</v>
      </c>
      <c r="AZ91" s="74">
        <f t="shared" si="30"/>
        <v>2</v>
      </c>
      <c r="BA91" s="75"/>
    </row>
    <row r="92" spans="2:53" ht="28.5">
      <c r="B92" s="68">
        <f t="shared" si="32"/>
        <v>17</v>
      </c>
      <c r="C92" s="69">
        <v>17</v>
      </c>
      <c r="D92" s="148" t="s">
        <v>176</v>
      </c>
      <c r="E92" s="70">
        <v>2</v>
      </c>
      <c r="F92" s="70">
        <v>2</v>
      </c>
      <c r="G92" s="70">
        <v>2</v>
      </c>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1"/>
      <c r="AT92" s="72">
        <f t="shared" si="25"/>
        <v>0</v>
      </c>
      <c r="AU92" s="73">
        <f t="shared" si="26"/>
        <v>0</v>
      </c>
      <c r="AV92" s="73">
        <f t="shared" si="27"/>
        <v>0</v>
      </c>
      <c r="AW92" s="73">
        <f t="shared" si="28"/>
        <v>3</v>
      </c>
      <c r="AX92" s="73">
        <f t="shared" si="29"/>
        <v>0</v>
      </c>
      <c r="AY92" s="73">
        <f t="shared" si="31"/>
        <v>3</v>
      </c>
      <c r="AZ92" s="74">
        <f t="shared" si="30"/>
        <v>2</v>
      </c>
      <c r="BA92" s="75"/>
    </row>
    <row r="93" spans="2:53" ht="28.5">
      <c r="B93" s="68">
        <f t="shared" si="32"/>
        <v>18</v>
      </c>
      <c r="C93" s="69">
        <v>18</v>
      </c>
      <c r="D93" s="148" t="s">
        <v>440</v>
      </c>
      <c r="E93" s="70">
        <v>2</v>
      </c>
      <c r="F93" s="70">
        <v>2</v>
      </c>
      <c r="G93" s="70">
        <v>2</v>
      </c>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1"/>
      <c r="AT93" s="72">
        <f t="shared" si="25"/>
        <v>0</v>
      </c>
      <c r="AU93" s="73">
        <f t="shared" si="26"/>
        <v>0</v>
      </c>
      <c r="AV93" s="73">
        <f t="shared" si="27"/>
        <v>0</v>
      </c>
      <c r="AW93" s="73">
        <f t="shared" si="28"/>
        <v>3</v>
      </c>
      <c r="AX93" s="73">
        <f t="shared" si="29"/>
        <v>0</v>
      </c>
      <c r="AY93" s="73">
        <f t="shared" si="31"/>
        <v>3</v>
      </c>
      <c r="AZ93" s="74">
        <f t="shared" si="30"/>
        <v>2</v>
      </c>
      <c r="BA93" s="75"/>
    </row>
    <row r="94" spans="2:53" ht="48" customHeight="1">
      <c r="B94" s="68">
        <f t="shared" si="32"/>
        <v>19</v>
      </c>
      <c r="C94" s="69">
        <v>19</v>
      </c>
      <c r="D94" s="148" t="s">
        <v>180</v>
      </c>
      <c r="E94" s="70">
        <v>2</v>
      </c>
      <c r="F94" s="70">
        <v>2</v>
      </c>
      <c r="G94" s="70">
        <v>2</v>
      </c>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1"/>
      <c r="AT94" s="72">
        <f t="shared" si="25"/>
        <v>0</v>
      </c>
      <c r="AU94" s="73">
        <f t="shared" si="26"/>
        <v>0</v>
      </c>
      <c r="AV94" s="73">
        <f t="shared" si="27"/>
        <v>0</v>
      </c>
      <c r="AW94" s="73">
        <f t="shared" si="28"/>
        <v>3</v>
      </c>
      <c r="AX94" s="73">
        <f t="shared" si="29"/>
        <v>0</v>
      </c>
      <c r="AY94" s="73">
        <f t="shared" si="31"/>
        <v>3</v>
      </c>
      <c r="AZ94" s="74">
        <f t="shared" si="30"/>
        <v>2</v>
      </c>
      <c r="BA94" s="75"/>
    </row>
    <row r="95" spans="2:53" ht="28.5">
      <c r="B95" s="68">
        <f t="shared" si="32"/>
        <v>20</v>
      </c>
      <c r="C95" s="69">
        <v>20</v>
      </c>
      <c r="D95" s="148" t="s">
        <v>189</v>
      </c>
      <c r="E95" s="70">
        <v>2</v>
      </c>
      <c r="F95" s="70">
        <v>2</v>
      </c>
      <c r="G95" s="70">
        <v>2</v>
      </c>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1"/>
      <c r="AT95" s="72">
        <f t="shared" si="25"/>
        <v>0</v>
      </c>
      <c r="AU95" s="73">
        <f t="shared" si="26"/>
        <v>0</v>
      </c>
      <c r="AV95" s="73">
        <f t="shared" si="27"/>
        <v>0</v>
      </c>
      <c r="AW95" s="73">
        <f t="shared" si="28"/>
        <v>3</v>
      </c>
      <c r="AX95" s="73">
        <f t="shared" si="29"/>
        <v>0</v>
      </c>
      <c r="AY95" s="73">
        <f t="shared" si="31"/>
        <v>3</v>
      </c>
      <c r="AZ95" s="74">
        <f t="shared" si="30"/>
        <v>2</v>
      </c>
      <c r="BA95" s="75"/>
    </row>
    <row r="96" spans="2:53" ht="28.5">
      <c r="B96" s="68">
        <f t="shared" si="32"/>
        <v>21</v>
      </c>
      <c r="C96" s="69">
        <v>21</v>
      </c>
      <c r="D96" s="149" t="s">
        <v>192</v>
      </c>
      <c r="E96" s="70">
        <v>4</v>
      </c>
      <c r="F96" s="70">
        <v>4</v>
      </c>
      <c r="G96" s="70">
        <v>4</v>
      </c>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1"/>
      <c r="AT96" s="72">
        <f t="shared" si="25"/>
        <v>0</v>
      </c>
      <c r="AU96" s="73">
        <f t="shared" si="26"/>
        <v>3</v>
      </c>
      <c r="AV96" s="73">
        <f t="shared" si="27"/>
        <v>0</v>
      </c>
      <c r="AW96" s="73">
        <f t="shared" si="28"/>
        <v>0</v>
      </c>
      <c r="AX96" s="73">
        <f t="shared" si="29"/>
        <v>0</v>
      </c>
      <c r="AY96" s="73">
        <f t="shared" si="31"/>
        <v>3</v>
      </c>
      <c r="AZ96" s="74">
        <f t="shared" si="30"/>
        <v>4</v>
      </c>
      <c r="BA96" s="75"/>
    </row>
    <row r="97" spans="2:53" ht="33" customHeight="1">
      <c r="B97" s="68">
        <f t="shared" si="32"/>
        <v>22</v>
      </c>
      <c r="C97" s="69">
        <v>22</v>
      </c>
      <c r="D97" s="148" t="s">
        <v>203</v>
      </c>
      <c r="E97" s="70">
        <v>4</v>
      </c>
      <c r="F97" s="70">
        <v>4</v>
      </c>
      <c r="G97" s="70">
        <v>4</v>
      </c>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1"/>
      <c r="AT97" s="72">
        <f t="shared" si="25"/>
        <v>0</v>
      </c>
      <c r="AU97" s="73">
        <f t="shared" si="26"/>
        <v>3</v>
      </c>
      <c r="AV97" s="73">
        <f t="shared" si="27"/>
        <v>0</v>
      </c>
      <c r="AW97" s="73">
        <f t="shared" si="28"/>
        <v>0</v>
      </c>
      <c r="AX97" s="73">
        <f t="shared" si="29"/>
        <v>0</v>
      </c>
      <c r="AY97" s="73">
        <f t="shared" si="31"/>
        <v>3</v>
      </c>
      <c r="AZ97" s="74">
        <f t="shared" si="30"/>
        <v>4</v>
      </c>
      <c r="BA97" s="75"/>
    </row>
    <row r="98" spans="2:53" ht="28.5">
      <c r="B98" s="68">
        <f t="shared" si="32"/>
        <v>23</v>
      </c>
      <c r="C98" s="69">
        <v>23</v>
      </c>
      <c r="D98" s="148" t="s">
        <v>213</v>
      </c>
      <c r="E98" s="151">
        <v>2</v>
      </c>
      <c r="F98" s="151">
        <v>2</v>
      </c>
      <c r="G98" s="151">
        <v>3</v>
      </c>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1"/>
      <c r="AT98" s="72">
        <f t="shared" si="25"/>
        <v>0</v>
      </c>
      <c r="AU98" s="73">
        <f t="shared" si="26"/>
        <v>0</v>
      </c>
      <c r="AV98" s="73">
        <f t="shared" si="27"/>
        <v>1</v>
      </c>
      <c r="AW98" s="73">
        <f t="shared" si="28"/>
        <v>2</v>
      </c>
      <c r="AX98" s="73">
        <f t="shared" si="29"/>
        <v>0</v>
      </c>
      <c r="AY98" s="73">
        <f t="shared" si="31"/>
        <v>3</v>
      </c>
      <c r="AZ98" s="74">
        <f t="shared" si="30"/>
        <v>2</v>
      </c>
      <c r="BA98" s="75"/>
    </row>
    <row r="99" spans="2:53" ht="28.5">
      <c r="B99" s="68">
        <f t="shared" si="32"/>
        <v>24</v>
      </c>
      <c r="C99" s="69">
        <v>24</v>
      </c>
      <c r="D99" s="148" t="s">
        <v>219</v>
      </c>
      <c r="E99" s="152">
        <v>3</v>
      </c>
      <c r="F99" s="152">
        <v>3</v>
      </c>
      <c r="G99" s="152">
        <v>3</v>
      </c>
      <c r="H99" s="154">
        <v>3</v>
      </c>
      <c r="I99" s="155"/>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1"/>
      <c r="AT99" s="72">
        <f t="shared" si="25"/>
        <v>0</v>
      </c>
      <c r="AU99" s="73">
        <f t="shared" si="26"/>
        <v>0</v>
      </c>
      <c r="AV99" s="73">
        <f t="shared" si="27"/>
        <v>4</v>
      </c>
      <c r="AW99" s="73">
        <f t="shared" si="28"/>
        <v>0</v>
      </c>
      <c r="AX99" s="73">
        <f t="shared" si="29"/>
        <v>0</v>
      </c>
      <c r="AY99" s="73">
        <f t="shared" si="31"/>
        <v>4</v>
      </c>
      <c r="AZ99" s="74">
        <f t="shared" si="30"/>
        <v>3</v>
      </c>
      <c r="BA99" s="75"/>
    </row>
    <row r="100" spans="2:53" ht="42.75">
      <c r="B100" s="68">
        <f t="shared" si="32"/>
        <v>25</v>
      </c>
      <c r="C100" s="69">
        <v>25</v>
      </c>
      <c r="D100" s="148" t="s">
        <v>223</v>
      </c>
      <c r="E100" s="153">
        <v>4</v>
      </c>
      <c r="F100" s="153">
        <v>3</v>
      </c>
      <c r="G100" s="153">
        <v>4</v>
      </c>
      <c r="H100" s="154">
        <v>2</v>
      </c>
      <c r="I100" s="155"/>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1"/>
      <c r="AT100" s="72">
        <f t="shared" si="25"/>
        <v>0</v>
      </c>
      <c r="AU100" s="73">
        <f t="shared" si="26"/>
        <v>2</v>
      </c>
      <c r="AV100" s="73">
        <f t="shared" si="27"/>
        <v>1</v>
      </c>
      <c r="AW100" s="73">
        <f t="shared" si="28"/>
        <v>1</v>
      </c>
      <c r="AX100" s="73">
        <f t="shared" si="29"/>
        <v>0</v>
      </c>
      <c r="AY100" s="73">
        <f t="shared" si="31"/>
        <v>4</v>
      </c>
      <c r="AZ100" s="74">
        <f t="shared" si="30"/>
        <v>3</v>
      </c>
      <c r="BA100" s="75"/>
    </row>
    <row r="101" spans="2:53" ht="28.5">
      <c r="B101" s="68">
        <f t="shared" si="32"/>
        <v>26</v>
      </c>
      <c r="C101" s="69">
        <v>26</v>
      </c>
      <c r="D101" s="148" t="s">
        <v>229</v>
      </c>
      <c r="E101" s="153">
        <v>4</v>
      </c>
      <c r="F101" s="153">
        <v>4</v>
      </c>
      <c r="G101" s="153">
        <v>3</v>
      </c>
      <c r="H101" s="153">
        <v>2</v>
      </c>
      <c r="I101" s="154">
        <v>3</v>
      </c>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1"/>
      <c r="AT101" s="72">
        <f t="shared" si="25"/>
        <v>0</v>
      </c>
      <c r="AU101" s="73">
        <f t="shared" si="26"/>
        <v>2</v>
      </c>
      <c r="AV101" s="73">
        <f t="shared" si="27"/>
        <v>2</v>
      </c>
      <c r="AW101" s="73">
        <f t="shared" si="28"/>
        <v>1</v>
      </c>
      <c r="AX101" s="73">
        <f t="shared" si="29"/>
        <v>0</v>
      </c>
      <c r="AY101" s="73">
        <f t="shared" si="31"/>
        <v>5</v>
      </c>
      <c r="AZ101" s="74">
        <f t="shared" si="30"/>
        <v>3</v>
      </c>
      <c r="BA101" s="75"/>
    </row>
    <row r="102" spans="2:53" ht="28.5">
      <c r="B102" s="68">
        <f t="shared" si="32"/>
        <v>27</v>
      </c>
      <c r="C102" s="69">
        <v>27</v>
      </c>
      <c r="D102" s="148" t="s">
        <v>233</v>
      </c>
      <c r="E102" s="153">
        <v>3</v>
      </c>
      <c r="F102" s="153">
        <v>3</v>
      </c>
      <c r="G102" s="153">
        <v>3</v>
      </c>
      <c r="H102" s="154">
        <v>2</v>
      </c>
      <c r="I102" s="155"/>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1"/>
      <c r="AT102" s="72">
        <f t="shared" si="25"/>
        <v>0</v>
      </c>
      <c r="AU102" s="73">
        <f t="shared" si="26"/>
        <v>0</v>
      </c>
      <c r="AV102" s="73">
        <f t="shared" si="27"/>
        <v>3</v>
      </c>
      <c r="AW102" s="73">
        <f t="shared" si="28"/>
        <v>1</v>
      </c>
      <c r="AX102" s="73">
        <f t="shared" si="29"/>
        <v>0</v>
      </c>
      <c r="AY102" s="73">
        <f t="shared" si="31"/>
        <v>4</v>
      </c>
      <c r="AZ102" s="74">
        <f t="shared" si="30"/>
        <v>3</v>
      </c>
      <c r="BA102" s="75"/>
    </row>
    <row r="103" spans="2:53" ht="42.75">
      <c r="B103" s="68">
        <f t="shared" si="32"/>
        <v>28</v>
      </c>
      <c r="C103" s="69">
        <v>28</v>
      </c>
      <c r="D103" s="148" t="s">
        <v>245</v>
      </c>
      <c r="E103" s="153">
        <v>3</v>
      </c>
      <c r="F103" s="153">
        <v>2</v>
      </c>
      <c r="G103" s="153">
        <v>2</v>
      </c>
      <c r="H103" s="160">
        <v>2</v>
      </c>
      <c r="I103" s="155"/>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1"/>
      <c r="AT103" s="72">
        <f t="shared" si="25"/>
        <v>0</v>
      </c>
      <c r="AU103" s="73">
        <f t="shared" si="26"/>
        <v>0</v>
      </c>
      <c r="AV103" s="73">
        <f t="shared" si="27"/>
        <v>1</v>
      </c>
      <c r="AW103" s="73">
        <f t="shared" si="28"/>
        <v>3</v>
      </c>
      <c r="AX103" s="73">
        <f t="shared" si="29"/>
        <v>0</v>
      </c>
      <c r="AY103" s="73">
        <f t="shared" si="31"/>
        <v>4</v>
      </c>
      <c r="AZ103" s="74">
        <f t="shared" si="30"/>
        <v>2</v>
      </c>
      <c r="BA103" s="75"/>
    </row>
    <row r="104" spans="2:53" ht="28.5">
      <c r="B104" s="68">
        <f t="shared" si="32"/>
        <v>29</v>
      </c>
      <c r="C104" s="69">
        <v>29</v>
      </c>
      <c r="D104" s="148" t="s">
        <v>250</v>
      </c>
      <c r="E104" s="153">
        <v>3</v>
      </c>
      <c r="F104" s="153">
        <v>2</v>
      </c>
      <c r="G104" s="153">
        <v>2</v>
      </c>
      <c r="H104" s="160">
        <v>2</v>
      </c>
      <c r="I104" s="155"/>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1"/>
      <c r="AT104" s="72">
        <f t="shared" si="25"/>
        <v>0</v>
      </c>
      <c r="AU104" s="73">
        <f t="shared" si="26"/>
        <v>0</v>
      </c>
      <c r="AV104" s="73">
        <f t="shared" si="27"/>
        <v>1</v>
      </c>
      <c r="AW104" s="73">
        <f t="shared" si="28"/>
        <v>3</v>
      </c>
      <c r="AX104" s="73">
        <f t="shared" si="29"/>
        <v>0</v>
      </c>
      <c r="AY104" s="73">
        <f t="shared" si="31"/>
        <v>4</v>
      </c>
      <c r="AZ104" s="74">
        <f t="shared" si="30"/>
        <v>2</v>
      </c>
      <c r="BA104" s="75"/>
    </row>
    <row r="105" spans="2:53" ht="28.5">
      <c r="B105" s="68">
        <f t="shared" si="32"/>
        <v>30</v>
      </c>
      <c r="C105" s="69">
        <v>30</v>
      </c>
      <c r="D105" s="148" t="s">
        <v>253</v>
      </c>
      <c r="E105" s="153">
        <v>2</v>
      </c>
      <c r="F105" s="153">
        <v>2</v>
      </c>
      <c r="G105" s="153">
        <v>2</v>
      </c>
      <c r="H105" s="160">
        <v>2</v>
      </c>
      <c r="I105" s="155"/>
      <c r="J105" s="70"/>
      <c r="K105" s="142"/>
      <c r="L105" s="142"/>
      <c r="M105" s="142"/>
      <c r="N105" s="142"/>
      <c r="O105" s="142"/>
      <c r="P105" s="142"/>
      <c r="Q105" s="142"/>
      <c r="R105" s="142"/>
      <c r="S105" s="142"/>
      <c r="T105" s="142"/>
      <c r="U105" s="142"/>
      <c r="V105" s="142"/>
      <c r="W105" s="142"/>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43"/>
      <c r="AT105" s="144">
        <f t="shared" ref="AT105:AT141" si="33">COUNTIF(E105:AR105,"5")</f>
        <v>0</v>
      </c>
      <c r="AU105" s="141">
        <f t="shared" ref="AU105:AU141" si="34">COUNTIF(E105:AR105,"4")</f>
        <v>0</v>
      </c>
      <c r="AV105" s="141">
        <f t="shared" ref="AV105:AV141" si="35">COUNTIF(E105:AR105,"3")</f>
        <v>0</v>
      </c>
      <c r="AW105" s="141">
        <f t="shared" ref="AW105:AW141" si="36">COUNTIF(E105:AR105,"2")</f>
        <v>4</v>
      </c>
      <c r="AX105" s="141">
        <f t="shared" ref="AX105:AX141" si="37">COUNTIF(E105:AR105,"1")</f>
        <v>0</v>
      </c>
      <c r="AY105" s="141">
        <f t="shared" ref="AY105:AY141" si="38">SUM(AT105:AX105)</f>
        <v>4</v>
      </c>
      <c r="AZ105" s="145">
        <f t="shared" ref="AZ105:AZ141" si="39">ROUND(SUMPRODUCT($AT$4:$AX$4,AT105:AX105)/AY105,0)</f>
        <v>2</v>
      </c>
      <c r="BA105" s="75"/>
    </row>
    <row r="106" spans="2:53" ht="42.75">
      <c r="B106" s="68">
        <f t="shared" si="32"/>
        <v>31</v>
      </c>
      <c r="C106" s="69">
        <v>31</v>
      </c>
      <c r="D106" s="148" t="s">
        <v>261</v>
      </c>
      <c r="E106" s="153">
        <v>3</v>
      </c>
      <c r="F106" s="153">
        <v>3</v>
      </c>
      <c r="G106" s="153">
        <v>3</v>
      </c>
      <c r="H106" s="160">
        <v>2</v>
      </c>
      <c r="I106" s="153">
        <v>1</v>
      </c>
      <c r="J106" s="155"/>
      <c r="K106" s="142"/>
      <c r="L106" s="142"/>
      <c r="M106" s="142"/>
      <c r="N106" s="142"/>
      <c r="O106" s="142"/>
      <c r="P106" s="142"/>
      <c r="Q106" s="142"/>
      <c r="R106" s="142"/>
      <c r="S106" s="142"/>
      <c r="T106" s="142"/>
      <c r="U106" s="142"/>
      <c r="V106" s="142"/>
      <c r="W106" s="142"/>
      <c r="X106" s="142"/>
      <c r="Y106" s="142"/>
      <c r="Z106" s="142"/>
      <c r="AA106" s="142"/>
      <c r="AB106" s="142"/>
      <c r="AC106" s="142"/>
      <c r="AD106" s="142"/>
      <c r="AE106" s="142"/>
      <c r="AF106" s="142"/>
      <c r="AG106" s="142"/>
      <c r="AH106" s="142"/>
      <c r="AI106" s="142"/>
      <c r="AJ106" s="142"/>
      <c r="AK106" s="142"/>
      <c r="AL106" s="142"/>
      <c r="AM106" s="142"/>
      <c r="AN106" s="142"/>
      <c r="AO106" s="142"/>
      <c r="AP106" s="142"/>
      <c r="AQ106" s="142"/>
      <c r="AR106" s="143"/>
      <c r="AT106" s="144">
        <f t="shared" si="33"/>
        <v>0</v>
      </c>
      <c r="AU106" s="141">
        <f t="shared" si="34"/>
        <v>0</v>
      </c>
      <c r="AV106" s="141">
        <f t="shared" si="35"/>
        <v>3</v>
      </c>
      <c r="AW106" s="141">
        <f t="shared" si="36"/>
        <v>1</v>
      </c>
      <c r="AX106" s="141">
        <f t="shared" si="37"/>
        <v>1</v>
      </c>
      <c r="AY106" s="141">
        <f t="shared" si="38"/>
        <v>5</v>
      </c>
      <c r="AZ106" s="145">
        <f t="shared" si="39"/>
        <v>2</v>
      </c>
      <c r="BA106" s="75"/>
    </row>
    <row r="107" spans="2:53" ht="42.75">
      <c r="B107" s="68">
        <f t="shared" si="32"/>
        <v>32</v>
      </c>
      <c r="C107" s="69">
        <v>32</v>
      </c>
      <c r="D107" s="148" t="s">
        <v>266</v>
      </c>
      <c r="E107" s="153">
        <v>3</v>
      </c>
      <c r="F107" s="153">
        <v>2</v>
      </c>
      <c r="G107" s="153">
        <v>3</v>
      </c>
      <c r="H107" s="160">
        <v>2</v>
      </c>
      <c r="I107" s="153">
        <v>3</v>
      </c>
      <c r="J107" s="155"/>
      <c r="K107" s="70"/>
      <c r="L107" s="142"/>
      <c r="M107" s="142"/>
      <c r="N107" s="142"/>
      <c r="O107" s="142"/>
      <c r="P107" s="142"/>
      <c r="Q107" s="142"/>
      <c r="R107" s="142"/>
      <c r="S107" s="142"/>
      <c r="T107" s="142"/>
      <c r="U107" s="142"/>
      <c r="V107" s="142"/>
      <c r="W107" s="142"/>
      <c r="X107" s="142"/>
      <c r="Y107" s="142"/>
      <c r="Z107" s="142"/>
      <c r="AA107" s="142"/>
      <c r="AB107" s="142"/>
      <c r="AC107" s="142"/>
      <c r="AD107" s="142"/>
      <c r="AE107" s="142"/>
      <c r="AF107" s="142"/>
      <c r="AG107" s="142"/>
      <c r="AH107" s="142"/>
      <c r="AI107" s="142"/>
      <c r="AJ107" s="142"/>
      <c r="AK107" s="142"/>
      <c r="AL107" s="142"/>
      <c r="AM107" s="142"/>
      <c r="AN107" s="142"/>
      <c r="AO107" s="142"/>
      <c r="AP107" s="142"/>
      <c r="AQ107" s="142"/>
      <c r="AR107" s="143"/>
      <c r="AT107" s="144">
        <f t="shared" si="33"/>
        <v>0</v>
      </c>
      <c r="AU107" s="141">
        <f t="shared" si="34"/>
        <v>0</v>
      </c>
      <c r="AV107" s="141">
        <f t="shared" si="35"/>
        <v>3</v>
      </c>
      <c r="AW107" s="141">
        <f t="shared" si="36"/>
        <v>2</v>
      </c>
      <c r="AX107" s="141">
        <f t="shared" si="37"/>
        <v>0</v>
      </c>
      <c r="AY107" s="141">
        <f t="shared" si="38"/>
        <v>5</v>
      </c>
      <c r="AZ107" s="145">
        <f t="shared" si="39"/>
        <v>3</v>
      </c>
      <c r="BA107" s="75"/>
    </row>
    <row r="108" spans="2:53" ht="28.5">
      <c r="B108" s="68">
        <f t="shared" si="32"/>
        <v>33</v>
      </c>
      <c r="C108" s="69">
        <v>33</v>
      </c>
      <c r="D108" s="148" t="s">
        <v>270</v>
      </c>
      <c r="E108" s="153">
        <v>3</v>
      </c>
      <c r="F108" s="153">
        <v>3</v>
      </c>
      <c r="G108" s="153">
        <v>3</v>
      </c>
      <c r="H108" s="160">
        <v>2</v>
      </c>
      <c r="I108" s="153">
        <v>2</v>
      </c>
      <c r="J108" s="155"/>
      <c r="K108" s="70"/>
      <c r="L108" s="142"/>
      <c r="M108" s="142"/>
      <c r="N108" s="142"/>
      <c r="O108" s="142"/>
      <c r="P108" s="142"/>
      <c r="Q108" s="142"/>
      <c r="R108" s="142"/>
      <c r="S108" s="142"/>
      <c r="T108" s="142"/>
      <c r="U108" s="142"/>
      <c r="V108" s="142"/>
      <c r="W108" s="142"/>
      <c r="X108" s="142"/>
      <c r="Y108" s="142"/>
      <c r="Z108" s="142"/>
      <c r="AA108" s="142"/>
      <c r="AB108" s="142"/>
      <c r="AC108" s="142"/>
      <c r="AD108" s="142"/>
      <c r="AE108" s="142"/>
      <c r="AF108" s="142"/>
      <c r="AG108" s="142"/>
      <c r="AH108" s="142"/>
      <c r="AI108" s="142"/>
      <c r="AJ108" s="142"/>
      <c r="AK108" s="142"/>
      <c r="AL108" s="142"/>
      <c r="AM108" s="142"/>
      <c r="AN108" s="142"/>
      <c r="AO108" s="142"/>
      <c r="AP108" s="142"/>
      <c r="AQ108" s="142"/>
      <c r="AR108" s="143"/>
      <c r="AT108" s="144">
        <f t="shared" si="33"/>
        <v>0</v>
      </c>
      <c r="AU108" s="141">
        <f t="shared" si="34"/>
        <v>0</v>
      </c>
      <c r="AV108" s="141">
        <f t="shared" si="35"/>
        <v>3</v>
      </c>
      <c r="AW108" s="141">
        <f t="shared" si="36"/>
        <v>2</v>
      </c>
      <c r="AX108" s="141">
        <f t="shared" si="37"/>
        <v>0</v>
      </c>
      <c r="AY108" s="141">
        <f t="shared" si="38"/>
        <v>5</v>
      </c>
      <c r="AZ108" s="145">
        <f t="shared" si="39"/>
        <v>3</v>
      </c>
      <c r="BA108" s="75"/>
    </row>
    <row r="109" spans="2:53" ht="42.75">
      <c r="B109" s="68">
        <f t="shared" si="32"/>
        <v>34</v>
      </c>
      <c r="C109" s="69">
        <v>34</v>
      </c>
      <c r="D109" s="148" t="s">
        <v>275</v>
      </c>
      <c r="E109" s="153">
        <v>2</v>
      </c>
      <c r="F109" s="153">
        <v>2</v>
      </c>
      <c r="G109" s="153">
        <v>2</v>
      </c>
      <c r="H109" s="160">
        <v>2</v>
      </c>
      <c r="I109" s="153">
        <v>1</v>
      </c>
      <c r="J109" s="155"/>
      <c r="K109" s="70"/>
      <c r="L109" s="142"/>
      <c r="M109" s="142"/>
      <c r="N109" s="142"/>
      <c r="O109" s="142"/>
      <c r="P109" s="142"/>
      <c r="Q109" s="142"/>
      <c r="R109" s="142"/>
      <c r="S109" s="142"/>
      <c r="T109" s="142"/>
      <c r="U109" s="142"/>
      <c r="V109" s="142"/>
      <c r="W109" s="142"/>
      <c r="X109" s="142"/>
      <c r="Y109" s="142"/>
      <c r="Z109" s="142"/>
      <c r="AA109" s="142"/>
      <c r="AB109" s="142"/>
      <c r="AC109" s="142"/>
      <c r="AD109" s="142"/>
      <c r="AE109" s="142"/>
      <c r="AF109" s="142"/>
      <c r="AG109" s="142"/>
      <c r="AH109" s="142"/>
      <c r="AI109" s="142"/>
      <c r="AJ109" s="142"/>
      <c r="AK109" s="142"/>
      <c r="AL109" s="142"/>
      <c r="AM109" s="142"/>
      <c r="AN109" s="142"/>
      <c r="AO109" s="142"/>
      <c r="AP109" s="142"/>
      <c r="AQ109" s="142"/>
      <c r="AR109" s="143"/>
      <c r="AT109" s="144">
        <f t="shared" si="33"/>
        <v>0</v>
      </c>
      <c r="AU109" s="141">
        <f t="shared" si="34"/>
        <v>0</v>
      </c>
      <c r="AV109" s="141">
        <f t="shared" si="35"/>
        <v>0</v>
      </c>
      <c r="AW109" s="141">
        <f t="shared" si="36"/>
        <v>4</v>
      </c>
      <c r="AX109" s="141">
        <f t="shared" si="37"/>
        <v>1</v>
      </c>
      <c r="AY109" s="141">
        <f t="shared" si="38"/>
        <v>5</v>
      </c>
      <c r="AZ109" s="145">
        <f t="shared" si="39"/>
        <v>2</v>
      </c>
      <c r="BA109" s="75"/>
    </row>
    <row r="110" spans="2:53" ht="28.5">
      <c r="B110" s="68">
        <f t="shared" si="32"/>
        <v>35</v>
      </c>
      <c r="C110" s="69">
        <v>35</v>
      </c>
      <c r="D110" s="148" t="s">
        <v>281</v>
      </c>
      <c r="E110" s="153">
        <v>3</v>
      </c>
      <c r="F110" s="153">
        <v>2</v>
      </c>
      <c r="G110" s="153">
        <v>2</v>
      </c>
      <c r="H110" s="160">
        <v>2</v>
      </c>
      <c r="I110" s="153">
        <v>1</v>
      </c>
      <c r="J110" s="70"/>
      <c r="K110" s="70"/>
      <c r="L110" s="142"/>
      <c r="M110" s="142"/>
      <c r="N110" s="142"/>
      <c r="O110" s="142"/>
      <c r="P110" s="142"/>
      <c r="Q110" s="142"/>
      <c r="R110" s="142"/>
      <c r="S110" s="142"/>
      <c r="T110" s="142"/>
      <c r="U110" s="142"/>
      <c r="V110" s="142"/>
      <c r="W110" s="142"/>
      <c r="X110" s="142"/>
      <c r="Y110" s="142"/>
      <c r="Z110" s="142"/>
      <c r="AA110" s="142"/>
      <c r="AB110" s="142"/>
      <c r="AC110" s="142"/>
      <c r="AD110" s="142"/>
      <c r="AE110" s="142"/>
      <c r="AF110" s="142"/>
      <c r="AG110" s="142"/>
      <c r="AH110" s="142"/>
      <c r="AI110" s="142"/>
      <c r="AJ110" s="142"/>
      <c r="AK110" s="142"/>
      <c r="AL110" s="142"/>
      <c r="AM110" s="142"/>
      <c r="AN110" s="142"/>
      <c r="AO110" s="142"/>
      <c r="AP110" s="142"/>
      <c r="AQ110" s="142"/>
      <c r="AR110" s="143"/>
      <c r="AT110" s="144">
        <f>COUNTIF(E110:AR110,"5")</f>
        <v>0</v>
      </c>
      <c r="AU110" s="141">
        <f>COUNTIF(E110:AR110,"4")</f>
        <v>0</v>
      </c>
      <c r="AV110" s="141">
        <f>COUNTIF(E110:AR110,"3")</f>
        <v>1</v>
      </c>
      <c r="AW110" s="141">
        <f>COUNTIF(E110:AR110,"2")</f>
        <v>3</v>
      </c>
      <c r="AX110" s="141">
        <f>COUNTIF(E110:AR110,"1")</f>
        <v>1</v>
      </c>
      <c r="AY110" s="141">
        <f t="shared" si="38"/>
        <v>5</v>
      </c>
      <c r="AZ110" s="145">
        <f t="shared" si="39"/>
        <v>2</v>
      </c>
      <c r="BA110" s="75"/>
    </row>
    <row r="111" spans="2:53" ht="28.5">
      <c r="B111" s="68">
        <f t="shared" si="32"/>
        <v>36</v>
      </c>
      <c r="C111" s="69">
        <v>36</v>
      </c>
      <c r="D111" s="148" t="s">
        <v>290</v>
      </c>
      <c r="E111" s="153">
        <v>4</v>
      </c>
      <c r="F111" s="153">
        <v>4</v>
      </c>
      <c r="G111" s="153">
        <v>4</v>
      </c>
      <c r="H111" s="160">
        <v>3</v>
      </c>
      <c r="I111" s="155"/>
      <c r="J111" s="70"/>
      <c r="K111" s="70"/>
      <c r="L111" s="142"/>
      <c r="M111" s="142"/>
      <c r="N111" s="142"/>
      <c r="O111" s="142"/>
      <c r="P111" s="142"/>
      <c r="Q111" s="142"/>
      <c r="R111" s="142"/>
      <c r="S111" s="142"/>
      <c r="T111" s="142"/>
      <c r="U111" s="142"/>
      <c r="V111" s="142"/>
      <c r="W111" s="142"/>
      <c r="X111" s="142"/>
      <c r="Y111" s="142"/>
      <c r="Z111" s="142"/>
      <c r="AA111" s="142"/>
      <c r="AB111" s="142"/>
      <c r="AC111" s="142"/>
      <c r="AD111" s="142"/>
      <c r="AE111" s="142"/>
      <c r="AF111" s="142"/>
      <c r="AG111" s="142"/>
      <c r="AH111" s="142"/>
      <c r="AI111" s="142"/>
      <c r="AJ111" s="142"/>
      <c r="AK111" s="142"/>
      <c r="AL111" s="142"/>
      <c r="AM111" s="142"/>
      <c r="AN111" s="142"/>
      <c r="AO111" s="142"/>
      <c r="AP111" s="142"/>
      <c r="AQ111" s="142"/>
      <c r="AR111" s="143"/>
      <c r="AT111" s="144">
        <f t="shared" si="33"/>
        <v>0</v>
      </c>
      <c r="AU111" s="141">
        <f t="shared" si="34"/>
        <v>3</v>
      </c>
      <c r="AV111" s="141">
        <f t="shared" si="35"/>
        <v>1</v>
      </c>
      <c r="AW111" s="141">
        <f t="shared" si="36"/>
        <v>0</v>
      </c>
      <c r="AX111" s="141">
        <f t="shared" si="37"/>
        <v>0</v>
      </c>
      <c r="AY111" s="141">
        <f t="shared" si="38"/>
        <v>4</v>
      </c>
      <c r="AZ111" s="145">
        <f t="shared" si="39"/>
        <v>4</v>
      </c>
      <c r="BA111" s="75"/>
    </row>
    <row r="112" spans="2:53" ht="28.5">
      <c r="B112" s="68">
        <f t="shared" si="32"/>
        <v>37</v>
      </c>
      <c r="C112" s="69">
        <v>37</v>
      </c>
      <c r="D112" s="148" t="s">
        <v>295</v>
      </c>
      <c r="E112" s="153">
        <v>4</v>
      </c>
      <c r="F112" s="153">
        <v>3</v>
      </c>
      <c r="G112" s="153">
        <v>3</v>
      </c>
      <c r="H112" s="160">
        <v>3</v>
      </c>
      <c r="I112" s="155"/>
      <c r="J112" s="70"/>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3"/>
      <c r="AT112" s="144">
        <f t="shared" si="33"/>
        <v>0</v>
      </c>
      <c r="AU112" s="141">
        <f t="shared" si="34"/>
        <v>1</v>
      </c>
      <c r="AV112" s="141">
        <f t="shared" si="35"/>
        <v>3</v>
      </c>
      <c r="AW112" s="141">
        <f t="shared" si="36"/>
        <v>0</v>
      </c>
      <c r="AX112" s="141">
        <f t="shared" si="37"/>
        <v>0</v>
      </c>
      <c r="AY112" s="141">
        <f t="shared" si="38"/>
        <v>4</v>
      </c>
      <c r="AZ112" s="145">
        <f t="shared" si="39"/>
        <v>3</v>
      </c>
      <c r="BA112" s="75"/>
    </row>
    <row r="113" spans="2:53" ht="28.5">
      <c r="B113" s="68">
        <f t="shared" si="32"/>
        <v>38</v>
      </c>
      <c r="C113" s="69">
        <v>38</v>
      </c>
      <c r="D113" s="148" t="s">
        <v>305</v>
      </c>
      <c r="E113" s="153">
        <v>1</v>
      </c>
      <c r="F113" s="153">
        <v>4</v>
      </c>
      <c r="G113" s="70">
        <v>4</v>
      </c>
      <c r="H113" s="70"/>
      <c r="I113" s="70"/>
      <c r="J113" s="70"/>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c r="AH113" s="142"/>
      <c r="AI113" s="142"/>
      <c r="AJ113" s="142"/>
      <c r="AK113" s="142"/>
      <c r="AL113" s="142"/>
      <c r="AM113" s="142"/>
      <c r="AN113" s="142"/>
      <c r="AO113" s="142"/>
      <c r="AP113" s="142"/>
      <c r="AQ113" s="142"/>
      <c r="AR113" s="143"/>
      <c r="AT113" s="144">
        <f t="shared" si="33"/>
        <v>0</v>
      </c>
      <c r="AU113" s="141">
        <f t="shared" si="34"/>
        <v>2</v>
      </c>
      <c r="AV113" s="141">
        <f t="shared" si="35"/>
        <v>0</v>
      </c>
      <c r="AW113" s="141">
        <f t="shared" si="36"/>
        <v>0</v>
      </c>
      <c r="AX113" s="141">
        <f t="shared" si="37"/>
        <v>1</v>
      </c>
      <c r="AY113" s="141">
        <f t="shared" si="38"/>
        <v>3</v>
      </c>
      <c r="AZ113" s="145">
        <f t="shared" si="39"/>
        <v>3</v>
      </c>
      <c r="BA113" s="75"/>
    </row>
    <row r="114" spans="2:53" ht="28.5">
      <c r="B114" s="68">
        <f t="shared" si="32"/>
        <v>39</v>
      </c>
      <c r="C114" s="69">
        <v>39</v>
      </c>
      <c r="D114" s="148" t="s">
        <v>312</v>
      </c>
      <c r="E114" s="153">
        <v>3</v>
      </c>
      <c r="F114" s="142">
        <v>4</v>
      </c>
      <c r="G114" s="142">
        <v>2</v>
      </c>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c r="AM114" s="142"/>
      <c r="AN114" s="142"/>
      <c r="AO114" s="142"/>
      <c r="AP114" s="142"/>
      <c r="AQ114" s="142"/>
      <c r="AR114" s="143"/>
      <c r="AT114" s="144">
        <f t="shared" si="33"/>
        <v>0</v>
      </c>
      <c r="AU114" s="141">
        <f t="shared" si="34"/>
        <v>1</v>
      </c>
      <c r="AV114" s="141">
        <f t="shared" si="35"/>
        <v>1</v>
      </c>
      <c r="AW114" s="141">
        <f t="shared" si="36"/>
        <v>1</v>
      </c>
      <c r="AX114" s="141">
        <f t="shared" si="37"/>
        <v>0</v>
      </c>
      <c r="AY114" s="141">
        <f t="shared" si="38"/>
        <v>3</v>
      </c>
      <c r="AZ114" s="145">
        <f t="shared" si="39"/>
        <v>3</v>
      </c>
      <c r="BA114" s="75"/>
    </row>
    <row r="115" spans="2:53" ht="42.75">
      <c r="B115" s="68">
        <f t="shared" si="32"/>
        <v>40</v>
      </c>
      <c r="C115" s="69">
        <v>40</v>
      </c>
      <c r="D115" s="148" t="s">
        <v>319</v>
      </c>
      <c r="E115" s="153">
        <v>1</v>
      </c>
      <c r="F115" s="153">
        <v>3</v>
      </c>
      <c r="G115" s="153">
        <v>1</v>
      </c>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c r="AG115" s="142"/>
      <c r="AH115" s="142"/>
      <c r="AI115" s="142"/>
      <c r="AJ115" s="142"/>
      <c r="AK115" s="142"/>
      <c r="AL115" s="142"/>
      <c r="AM115" s="142"/>
      <c r="AN115" s="142"/>
      <c r="AO115" s="142"/>
      <c r="AP115" s="142"/>
      <c r="AQ115" s="142"/>
      <c r="AR115" s="143"/>
      <c r="AT115" s="144">
        <f t="shared" si="33"/>
        <v>0</v>
      </c>
      <c r="AU115" s="141">
        <f t="shared" si="34"/>
        <v>0</v>
      </c>
      <c r="AV115" s="141">
        <f t="shared" si="35"/>
        <v>1</v>
      </c>
      <c r="AW115" s="141">
        <f t="shared" si="36"/>
        <v>0</v>
      </c>
      <c r="AX115" s="141">
        <f t="shared" si="37"/>
        <v>2</v>
      </c>
      <c r="AY115" s="141">
        <f t="shared" si="38"/>
        <v>3</v>
      </c>
      <c r="AZ115" s="145">
        <f t="shared" si="39"/>
        <v>2</v>
      </c>
      <c r="BA115" s="75"/>
    </row>
    <row r="116" spans="2:53" ht="42.75">
      <c r="B116" s="68">
        <f t="shared" si="32"/>
        <v>41</v>
      </c>
      <c r="C116" s="69">
        <v>41</v>
      </c>
      <c r="D116" s="148" t="s">
        <v>325</v>
      </c>
      <c r="E116" s="153">
        <v>2</v>
      </c>
      <c r="F116" s="153">
        <v>2</v>
      </c>
      <c r="G116" s="153">
        <v>1</v>
      </c>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c r="AM116" s="142"/>
      <c r="AN116" s="142"/>
      <c r="AO116" s="142"/>
      <c r="AP116" s="142"/>
      <c r="AQ116" s="142"/>
      <c r="AR116" s="143"/>
      <c r="AT116" s="144">
        <f t="shared" si="33"/>
        <v>0</v>
      </c>
      <c r="AU116" s="141">
        <f t="shared" si="34"/>
        <v>0</v>
      </c>
      <c r="AV116" s="141">
        <f t="shared" si="35"/>
        <v>0</v>
      </c>
      <c r="AW116" s="141">
        <f t="shared" si="36"/>
        <v>2</v>
      </c>
      <c r="AX116" s="141">
        <f t="shared" si="37"/>
        <v>1</v>
      </c>
      <c r="AY116" s="141">
        <f t="shared" si="38"/>
        <v>3</v>
      </c>
      <c r="AZ116" s="145">
        <f t="shared" si="39"/>
        <v>2</v>
      </c>
      <c r="BA116" s="75"/>
    </row>
    <row r="117" spans="2:53" ht="42.75">
      <c r="B117" s="68">
        <f t="shared" si="32"/>
        <v>42</v>
      </c>
      <c r="C117" s="69">
        <v>42</v>
      </c>
      <c r="D117" s="148" t="s">
        <v>329</v>
      </c>
      <c r="E117" s="153">
        <v>4</v>
      </c>
      <c r="F117" s="153">
        <v>3</v>
      </c>
      <c r="G117" s="153">
        <v>4</v>
      </c>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142"/>
      <c r="AE117" s="142"/>
      <c r="AF117" s="142"/>
      <c r="AG117" s="142"/>
      <c r="AH117" s="142"/>
      <c r="AI117" s="142"/>
      <c r="AJ117" s="142"/>
      <c r="AK117" s="142"/>
      <c r="AL117" s="142"/>
      <c r="AM117" s="142"/>
      <c r="AN117" s="142"/>
      <c r="AO117" s="142"/>
      <c r="AP117" s="142"/>
      <c r="AQ117" s="142"/>
      <c r="AR117" s="143"/>
      <c r="AT117" s="144">
        <f t="shared" si="33"/>
        <v>0</v>
      </c>
      <c r="AU117" s="141">
        <f t="shared" si="34"/>
        <v>2</v>
      </c>
      <c r="AV117" s="141">
        <f t="shared" si="35"/>
        <v>1</v>
      </c>
      <c r="AW117" s="141">
        <f t="shared" si="36"/>
        <v>0</v>
      </c>
      <c r="AX117" s="141">
        <f t="shared" si="37"/>
        <v>0</v>
      </c>
      <c r="AY117" s="141">
        <f t="shared" si="38"/>
        <v>3</v>
      </c>
      <c r="AZ117" s="145">
        <f t="shared" si="39"/>
        <v>4</v>
      </c>
      <c r="BA117" s="75"/>
    </row>
    <row r="118" spans="2:53" ht="42.75">
      <c r="B118" s="68">
        <f t="shared" si="32"/>
        <v>43</v>
      </c>
      <c r="C118" s="69">
        <v>43</v>
      </c>
      <c r="D118" s="148" t="s">
        <v>333</v>
      </c>
      <c r="E118" s="153">
        <v>3</v>
      </c>
      <c r="F118" s="153">
        <v>3</v>
      </c>
      <c r="G118" s="153">
        <v>3</v>
      </c>
      <c r="H118" s="142"/>
      <c r="I118" s="142"/>
      <c r="J118" s="142"/>
      <c r="K118" s="142"/>
      <c r="L118" s="142"/>
      <c r="M118" s="142"/>
      <c r="N118" s="142"/>
      <c r="O118" s="142"/>
      <c r="P118" s="142"/>
      <c r="Q118" s="142"/>
      <c r="R118" s="142"/>
      <c r="S118" s="142"/>
      <c r="T118" s="142"/>
      <c r="U118" s="142"/>
      <c r="V118" s="142"/>
      <c r="W118" s="142"/>
      <c r="X118" s="142"/>
      <c r="Y118" s="142"/>
      <c r="Z118" s="142"/>
      <c r="AA118" s="142"/>
      <c r="AB118" s="142"/>
      <c r="AC118" s="142"/>
      <c r="AD118" s="142"/>
      <c r="AE118" s="142"/>
      <c r="AF118" s="142"/>
      <c r="AG118" s="142"/>
      <c r="AH118" s="142"/>
      <c r="AI118" s="142"/>
      <c r="AJ118" s="142"/>
      <c r="AK118" s="142"/>
      <c r="AL118" s="142"/>
      <c r="AM118" s="142"/>
      <c r="AN118" s="142"/>
      <c r="AO118" s="142"/>
      <c r="AP118" s="142"/>
      <c r="AQ118" s="142"/>
      <c r="AR118" s="143"/>
      <c r="AT118" s="144">
        <f t="shared" si="33"/>
        <v>0</v>
      </c>
      <c r="AU118" s="141">
        <f t="shared" si="34"/>
        <v>0</v>
      </c>
      <c r="AV118" s="141">
        <f t="shared" si="35"/>
        <v>3</v>
      </c>
      <c r="AW118" s="141">
        <f t="shared" si="36"/>
        <v>0</v>
      </c>
      <c r="AX118" s="141">
        <f t="shared" si="37"/>
        <v>0</v>
      </c>
      <c r="AY118" s="141">
        <f t="shared" si="38"/>
        <v>3</v>
      </c>
      <c r="AZ118" s="145">
        <f t="shared" si="39"/>
        <v>3</v>
      </c>
      <c r="BA118" s="75"/>
    </row>
    <row r="119" spans="2:53" ht="42.75">
      <c r="B119" s="68">
        <f t="shared" si="32"/>
        <v>44</v>
      </c>
      <c r="C119" s="69">
        <v>44</v>
      </c>
      <c r="D119" s="148" t="s">
        <v>342</v>
      </c>
      <c r="E119" s="153">
        <v>4</v>
      </c>
      <c r="F119" s="153">
        <v>4</v>
      </c>
      <c r="G119" s="153">
        <v>4</v>
      </c>
      <c r="H119" s="142"/>
      <c r="I119" s="142"/>
      <c r="J119" s="142"/>
      <c r="K119" s="142"/>
      <c r="L119" s="142"/>
      <c r="M119" s="142"/>
      <c r="N119" s="142"/>
      <c r="O119" s="142"/>
      <c r="P119" s="142"/>
      <c r="Q119" s="142"/>
      <c r="R119" s="142"/>
      <c r="S119" s="142"/>
      <c r="T119" s="142"/>
      <c r="U119" s="142"/>
      <c r="V119" s="142"/>
      <c r="W119" s="142"/>
      <c r="X119" s="142"/>
      <c r="Y119" s="142"/>
      <c r="Z119" s="142"/>
      <c r="AA119" s="142"/>
      <c r="AB119" s="142"/>
      <c r="AC119" s="142"/>
      <c r="AD119" s="142"/>
      <c r="AE119" s="142"/>
      <c r="AF119" s="142"/>
      <c r="AG119" s="142"/>
      <c r="AH119" s="142"/>
      <c r="AI119" s="142"/>
      <c r="AJ119" s="142"/>
      <c r="AK119" s="142"/>
      <c r="AL119" s="142"/>
      <c r="AM119" s="142"/>
      <c r="AN119" s="142"/>
      <c r="AO119" s="142"/>
      <c r="AP119" s="142"/>
      <c r="AQ119" s="142"/>
      <c r="AR119" s="143"/>
      <c r="AT119" s="144">
        <f t="shared" si="33"/>
        <v>0</v>
      </c>
      <c r="AU119" s="141">
        <f t="shared" si="34"/>
        <v>3</v>
      </c>
      <c r="AV119" s="141">
        <f t="shared" si="35"/>
        <v>0</v>
      </c>
      <c r="AW119" s="141">
        <f t="shared" si="36"/>
        <v>0</v>
      </c>
      <c r="AX119" s="141">
        <f t="shared" si="37"/>
        <v>0</v>
      </c>
      <c r="AY119" s="141">
        <f t="shared" si="38"/>
        <v>3</v>
      </c>
      <c r="AZ119" s="145">
        <f t="shared" si="39"/>
        <v>4</v>
      </c>
      <c r="BA119" s="75"/>
    </row>
    <row r="120" spans="2:53" ht="28.5">
      <c r="B120" s="68">
        <f t="shared" si="32"/>
        <v>45</v>
      </c>
      <c r="C120" s="69">
        <v>45</v>
      </c>
      <c r="D120" s="148" t="s">
        <v>347</v>
      </c>
      <c r="E120" s="153">
        <v>3</v>
      </c>
      <c r="F120" s="153">
        <v>3</v>
      </c>
      <c r="G120" s="153">
        <v>3</v>
      </c>
      <c r="H120" s="142"/>
      <c r="I120" s="142"/>
      <c r="J120" s="142"/>
      <c r="K120" s="142"/>
      <c r="L120" s="142"/>
      <c r="M120" s="142"/>
      <c r="N120" s="142"/>
      <c r="O120" s="142"/>
      <c r="P120" s="142"/>
      <c r="Q120" s="142"/>
      <c r="R120" s="142"/>
      <c r="S120" s="142"/>
      <c r="T120" s="142"/>
      <c r="U120" s="142"/>
      <c r="V120" s="142"/>
      <c r="W120" s="142"/>
      <c r="X120" s="142"/>
      <c r="Y120" s="142"/>
      <c r="Z120" s="142"/>
      <c r="AA120" s="142"/>
      <c r="AB120" s="142"/>
      <c r="AC120" s="142"/>
      <c r="AD120" s="142"/>
      <c r="AE120" s="142"/>
      <c r="AF120" s="142"/>
      <c r="AG120" s="142"/>
      <c r="AH120" s="142"/>
      <c r="AI120" s="142"/>
      <c r="AJ120" s="142"/>
      <c r="AK120" s="142"/>
      <c r="AL120" s="142"/>
      <c r="AM120" s="142"/>
      <c r="AN120" s="142"/>
      <c r="AO120" s="142"/>
      <c r="AP120" s="142"/>
      <c r="AQ120" s="142"/>
      <c r="AR120" s="143"/>
      <c r="AT120" s="144">
        <f t="shared" si="33"/>
        <v>0</v>
      </c>
      <c r="AU120" s="141">
        <f t="shared" si="34"/>
        <v>0</v>
      </c>
      <c r="AV120" s="141">
        <f t="shared" si="35"/>
        <v>3</v>
      </c>
      <c r="AW120" s="141">
        <f t="shared" si="36"/>
        <v>0</v>
      </c>
      <c r="AX120" s="141">
        <f t="shared" si="37"/>
        <v>0</v>
      </c>
      <c r="AY120" s="141">
        <f t="shared" si="38"/>
        <v>3</v>
      </c>
      <c r="AZ120" s="145">
        <f t="shared" si="39"/>
        <v>3</v>
      </c>
      <c r="BA120" s="75"/>
    </row>
    <row r="121" spans="2:53" ht="28.5">
      <c r="B121" s="68">
        <f t="shared" si="32"/>
        <v>46</v>
      </c>
      <c r="C121" s="69">
        <v>46</v>
      </c>
      <c r="D121" s="148" t="s">
        <v>351</v>
      </c>
      <c r="E121" s="153">
        <v>2</v>
      </c>
      <c r="F121" s="153">
        <v>2</v>
      </c>
      <c r="G121" s="153">
        <v>2</v>
      </c>
      <c r="H121" s="142"/>
      <c r="I121" s="142"/>
      <c r="J121" s="142"/>
      <c r="K121" s="142"/>
      <c r="L121" s="142"/>
      <c r="M121" s="142"/>
      <c r="N121" s="142"/>
      <c r="O121" s="142"/>
      <c r="P121" s="142"/>
      <c r="Q121" s="142"/>
      <c r="R121" s="142"/>
      <c r="S121" s="142"/>
      <c r="T121" s="142"/>
      <c r="U121" s="142"/>
      <c r="V121" s="142"/>
      <c r="W121" s="142"/>
      <c r="X121" s="142"/>
      <c r="Y121" s="142"/>
      <c r="Z121" s="142"/>
      <c r="AA121" s="142"/>
      <c r="AB121" s="142"/>
      <c r="AC121" s="142"/>
      <c r="AD121" s="142"/>
      <c r="AE121" s="142"/>
      <c r="AF121" s="142"/>
      <c r="AG121" s="142"/>
      <c r="AH121" s="142"/>
      <c r="AI121" s="142"/>
      <c r="AJ121" s="142"/>
      <c r="AK121" s="142"/>
      <c r="AL121" s="142"/>
      <c r="AM121" s="142"/>
      <c r="AN121" s="142"/>
      <c r="AO121" s="142"/>
      <c r="AP121" s="142"/>
      <c r="AQ121" s="142"/>
      <c r="AR121" s="143"/>
      <c r="AT121" s="144">
        <f t="shared" si="33"/>
        <v>0</v>
      </c>
      <c r="AU121" s="141">
        <f t="shared" si="34"/>
        <v>0</v>
      </c>
      <c r="AV121" s="141">
        <f t="shared" si="35"/>
        <v>0</v>
      </c>
      <c r="AW121" s="141">
        <f t="shared" si="36"/>
        <v>3</v>
      </c>
      <c r="AX121" s="141">
        <f t="shared" si="37"/>
        <v>0</v>
      </c>
      <c r="AY121" s="141">
        <f t="shared" si="38"/>
        <v>3</v>
      </c>
      <c r="AZ121" s="145">
        <f t="shared" si="39"/>
        <v>2</v>
      </c>
      <c r="BA121" s="75"/>
    </row>
    <row r="122" spans="2:53" ht="42.75">
      <c r="B122" s="68">
        <f t="shared" si="32"/>
        <v>47</v>
      </c>
      <c r="C122" s="69">
        <v>47</v>
      </c>
      <c r="D122" s="148" t="s">
        <v>355</v>
      </c>
      <c r="E122" s="153">
        <v>3</v>
      </c>
      <c r="F122" s="153">
        <v>3</v>
      </c>
      <c r="G122" s="153">
        <v>3</v>
      </c>
      <c r="H122" s="142"/>
      <c r="I122" s="142"/>
      <c r="J122" s="142"/>
      <c r="K122" s="142"/>
      <c r="L122" s="142"/>
      <c r="M122" s="142"/>
      <c r="N122" s="142"/>
      <c r="O122" s="142"/>
      <c r="P122" s="142"/>
      <c r="Q122" s="142"/>
      <c r="R122" s="142"/>
      <c r="S122" s="142"/>
      <c r="T122" s="142"/>
      <c r="U122" s="142"/>
      <c r="V122" s="142"/>
      <c r="W122" s="142"/>
      <c r="X122" s="142"/>
      <c r="Y122" s="142"/>
      <c r="Z122" s="142"/>
      <c r="AA122" s="142"/>
      <c r="AB122" s="142"/>
      <c r="AC122" s="142"/>
      <c r="AD122" s="142"/>
      <c r="AE122" s="142"/>
      <c r="AF122" s="142"/>
      <c r="AG122" s="142"/>
      <c r="AH122" s="142"/>
      <c r="AI122" s="142"/>
      <c r="AJ122" s="142"/>
      <c r="AK122" s="142"/>
      <c r="AL122" s="142"/>
      <c r="AM122" s="142"/>
      <c r="AN122" s="142"/>
      <c r="AO122" s="142"/>
      <c r="AP122" s="142"/>
      <c r="AQ122" s="142"/>
      <c r="AR122" s="143"/>
      <c r="AT122" s="144">
        <f t="shared" si="33"/>
        <v>0</v>
      </c>
      <c r="AU122" s="141">
        <f t="shared" si="34"/>
        <v>0</v>
      </c>
      <c r="AV122" s="141">
        <f t="shared" si="35"/>
        <v>3</v>
      </c>
      <c r="AW122" s="141">
        <f t="shared" si="36"/>
        <v>0</v>
      </c>
      <c r="AX122" s="141">
        <f t="shared" si="37"/>
        <v>0</v>
      </c>
      <c r="AY122" s="141">
        <f t="shared" si="38"/>
        <v>3</v>
      </c>
      <c r="AZ122" s="145">
        <f t="shared" si="39"/>
        <v>3</v>
      </c>
      <c r="BA122" s="75"/>
    </row>
    <row r="123" spans="2:53" ht="57">
      <c r="B123" s="68">
        <f t="shared" si="32"/>
        <v>48</v>
      </c>
      <c r="C123" s="69">
        <v>48</v>
      </c>
      <c r="D123" s="148" t="s">
        <v>360</v>
      </c>
      <c r="E123" s="153">
        <v>3</v>
      </c>
      <c r="F123" s="153">
        <v>3</v>
      </c>
      <c r="G123" s="153">
        <v>3</v>
      </c>
      <c r="H123" s="142"/>
      <c r="I123" s="142"/>
      <c r="J123" s="142"/>
      <c r="K123" s="142"/>
      <c r="L123" s="142"/>
      <c r="M123" s="142"/>
      <c r="N123" s="142"/>
      <c r="O123" s="142"/>
      <c r="P123" s="142"/>
      <c r="Q123" s="142"/>
      <c r="R123" s="142"/>
      <c r="S123" s="142"/>
      <c r="T123" s="142"/>
      <c r="U123" s="142"/>
      <c r="V123" s="142"/>
      <c r="W123" s="142"/>
      <c r="X123" s="142"/>
      <c r="Y123" s="142"/>
      <c r="Z123" s="142"/>
      <c r="AA123" s="142"/>
      <c r="AB123" s="142"/>
      <c r="AC123" s="142"/>
      <c r="AD123" s="142"/>
      <c r="AE123" s="142"/>
      <c r="AF123" s="142"/>
      <c r="AG123" s="142"/>
      <c r="AH123" s="142"/>
      <c r="AI123" s="142"/>
      <c r="AJ123" s="142"/>
      <c r="AK123" s="142"/>
      <c r="AL123" s="142"/>
      <c r="AM123" s="142"/>
      <c r="AN123" s="142"/>
      <c r="AO123" s="142"/>
      <c r="AP123" s="142"/>
      <c r="AQ123" s="142"/>
      <c r="AR123" s="143"/>
      <c r="AT123" s="144">
        <f t="shared" si="33"/>
        <v>0</v>
      </c>
      <c r="AU123" s="141">
        <f t="shared" si="34"/>
        <v>0</v>
      </c>
      <c r="AV123" s="141">
        <f t="shared" si="35"/>
        <v>3</v>
      </c>
      <c r="AW123" s="141">
        <f t="shared" si="36"/>
        <v>0</v>
      </c>
      <c r="AX123" s="141">
        <f t="shared" si="37"/>
        <v>0</v>
      </c>
      <c r="AY123" s="141">
        <f t="shared" si="38"/>
        <v>3</v>
      </c>
      <c r="AZ123" s="145">
        <f t="shared" si="39"/>
        <v>3</v>
      </c>
      <c r="BA123" s="75"/>
    </row>
    <row r="124" spans="2:53" ht="28.5">
      <c r="B124" s="68">
        <f t="shared" si="32"/>
        <v>49</v>
      </c>
      <c r="C124" s="69">
        <v>49</v>
      </c>
      <c r="D124" s="148" t="s">
        <v>363</v>
      </c>
      <c r="E124" s="153">
        <v>3</v>
      </c>
      <c r="F124" s="153">
        <v>3</v>
      </c>
      <c r="G124" s="153">
        <v>3</v>
      </c>
      <c r="H124" s="142"/>
      <c r="I124" s="142"/>
      <c r="J124" s="142"/>
      <c r="K124" s="142"/>
      <c r="L124" s="142"/>
      <c r="M124" s="142"/>
      <c r="N124" s="142"/>
      <c r="O124" s="142"/>
      <c r="P124" s="142"/>
      <c r="Q124" s="142"/>
      <c r="R124" s="142"/>
      <c r="S124" s="142"/>
      <c r="T124" s="142"/>
      <c r="U124" s="142"/>
      <c r="V124" s="142"/>
      <c r="W124" s="142"/>
      <c r="X124" s="142"/>
      <c r="Y124" s="142"/>
      <c r="Z124" s="142"/>
      <c r="AA124" s="142"/>
      <c r="AB124" s="142"/>
      <c r="AC124" s="142"/>
      <c r="AD124" s="142"/>
      <c r="AE124" s="142"/>
      <c r="AF124" s="142"/>
      <c r="AG124" s="142"/>
      <c r="AH124" s="142"/>
      <c r="AI124" s="142"/>
      <c r="AJ124" s="142"/>
      <c r="AK124" s="142"/>
      <c r="AL124" s="142"/>
      <c r="AM124" s="142"/>
      <c r="AN124" s="142"/>
      <c r="AO124" s="142"/>
      <c r="AP124" s="142"/>
      <c r="AQ124" s="142"/>
      <c r="AR124" s="143"/>
      <c r="AT124" s="144">
        <f t="shared" si="33"/>
        <v>0</v>
      </c>
      <c r="AU124" s="141">
        <f t="shared" si="34"/>
        <v>0</v>
      </c>
      <c r="AV124" s="141">
        <f t="shared" si="35"/>
        <v>3</v>
      </c>
      <c r="AW124" s="141">
        <f t="shared" si="36"/>
        <v>0</v>
      </c>
      <c r="AX124" s="141">
        <f t="shared" si="37"/>
        <v>0</v>
      </c>
      <c r="AY124" s="141">
        <f t="shared" si="38"/>
        <v>3</v>
      </c>
      <c r="AZ124" s="145">
        <f t="shared" si="39"/>
        <v>3</v>
      </c>
      <c r="BA124" s="75"/>
    </row>
    <row r="125" spans="2:53" ht="28.5">
      <c r="B125" s="68">
        <f t="shared" si="32"/>
        <v>50</v>
      </c>
      <c r="C125" s="69">
        <v>50</v>
      </c>
      <c r="D125" s="148" t="s">
        <v>367</v>
      </c>
      <c r="E125" s="153">
        <v>3</v>
      </c>
      <c r="F125" s="153">
        <v>3</v>
      </c>
      <c r="G125" s="153">
        <v>3</v>
      </c>
      <c r="H125" s="142"/>
      <c r="I125" s="142"/>
      <c r="J125" s="142"/>
      <c r="K125" s="142"/>
      <c r="L125" s="142"/>
      <c r="M125" s="142"/>
      <c r="N125" s="142"/>
      <c r="O125" s="142"/>
      <c r="P125" s="142"/>
      <c r="Q125" s="142"/>
      <c r="R125" s="142"/>
      <c r="S125" s="142"/>
      <c r="T125" s="142"/>
      <c r="U125" s="142"/>
      <c r="V125" s="142"/>
      <c r="W125" s="142"/>
      <c r="X125" s="142"/>
      <c r="Y125" s="142"/>
      <c r="Z125" s="142"/>
      <c r="AA125" s="142"/>
      <c r="AB125" s="142"/>
      <c r="AC125" s="142"/>
      <c r="AD125" s="142"/>
      <c r="AE125" s="142"/>
      <c r="AF125" s="142"/>
      <c r="AG125" s="142"/>
      <c r="AH125" s="142"/>
      <c r="AI125" s="142"/>
      <c r="AJ125" s="142"/>
      <c r="AK125" s="142"/>
      <c r="AL125" s="142"/>
      <c r="AM125" s="142"/>
      <c r="AN125" s="142"/>
      <c r="AO125" s="142"/>
      <c r="AP125" s="142"/>
      <c r="AQ125" s="142"/>
      <c r="AR125" s="143"/>
      <c r="AT125" s="144">
        <f t="shared" si="33"/>
        <v>0</v>
      </c>
      <c r="AU125" s="141">
        <f t="shared" si="34"/>
        <v>0</v>
      </c>
      <c r="AV125" s="141">
        <f t="shared" si="35"/>
        <v>3</v>
      </c>
      <c r="AW125" s="141">
        <f t="shared" si="36"/>
        <v>0</v>
      </c>
      <c r="AX125" s="141">
        <f t="shared" si="37"/>
        <v>0</v>
      </c>
      <c r="AY125" s="141">
        <f t="shared" si="38"/>
        <v>3</v>
      </c>
      <c r="AZ125" s="145">
        <f t="shared" si="39"/>
        <v>3</v>
      </c>
      <c r="BA125" s="75"/>
    </row>
    <row r="126" spans="2:53" ht="28.5">
      <c r="B126" s="68">
        <f t="shared" si="32"/>
        <v>51</v>
      </c>
      <c r="C126" s="69">
        <v>51</v>
      </c>
      <c r="D126" s="148" t="s">
        <v>368</v>
      </c>
      <c r="E126" s="153">
        <v>3</v>
      </c>
      <c r="F126" s="153">
        <v>3</v>
      </c>
      <c r="G126" s="153">
        <v>3</v>
      </c>
      <c r="H126" s="142"/>
      <c r="I126" s="142"/>
      <c r="J126" s="142"/>
      <c r="K126" s="142"/>
      <c r="L126" s="142"/>
      <c r="M126" s="142"/>
      <c r="N126" s="142"/>
      <c r="O126" s="142"/>
      <c r="P126" s="142"/>
      <c r="Q126" s="142"/>
      <c r="R126" s="142"/>
      <c r="S126" s="142"/>
      <c r="T126" s="142"/>
      <c r="U126" s="142"/>
      <c r="V126" s="142"/>
      <c r="W126" s="142"/>
      <c r="X126" s="142"/>
      <c r="Y126" s="142"/>
      <c r="Z126" s="142"/>
      <c r="AA126" s="142"/>
      <c r="AB126" s="142"/>
      <c r="AC126" s="142"/>
      <c r="AD126" s="142"/>
      <c r="AE126" s="142"/>
      <c r="AF126" s="142"/>
      <c r="AG126" s="142"/>
      <c r="AH126" s="142"/>
      <c r="AI126" s="142"/>
      <c r="AJ126" s="142"/>
      <c r="AK126" s="142"/>
      <c r="AL126" s="142"/>
      <c r="AM126" s="142"/>
      <c r="AN126" s="142"/>
      <c r="AO126" s="142"/>
      <c r="AP126" s="142"/>
      <c r="AQ126" s="142"/>
      <c r="AR126" s="143"/>
      <c r="AT126" s="144">
        <f t="shared" si="33"/>
        <v>0</v>
      </c>
      <c r="AU126" s="141">
        <f t="shared" si="34"/>
        <v>0</v>
      </c>
      <c r="AV126" s="141">
        <f t="shared" si="35"/>
        <v>3</v>
      </c>
      <c r="AW126" s="141">
        <f t="shared" si="36"/>
        <v>0</v>
      </c>
      <c r="AX126" s="141">
        <f t="shared" si="37"/>
        <v>0</v>
      </c>
      <c r="AY126" s="141">
        <f t="shared" si="38"/>
        <v>3</v>
      </c>
      <c r="AZ126" s="145">
        <f t="shared" si="39"/>
        <v>3</v>
      </c>
      <c r="BA126" s="75"/>
    </row>
    <row r="127" spans="2:53" ht="28.5">
      <c r="B127" s="68">
        <f t="shared" si="32"/>
        <v>52</v>
      </c>
      <c r="C127" s="69">
        <v>52</v>
      </c>
      <c r="D127" s="148" t="s">
        <v>371</v>
      </c>
      <c r="E127" s="153">
        <v>3</v>
      </c>
      <c r="F127" s="153">
        <v>3</v>
      </c>
      <c r="G127" s="153">
        <v>3</v>
      </c>
      <c r="H127" s="142"/>
      <c r="I127" s="142"/>
      <c r="J127" s="142"/>
      <c r="K127" s="142"/>
      <c r="L127" s="142"/>
      <c r="M127" s="142"/>
      <c r="N127" s="142"/>
      <c r="O127" s="142"/>
      <c r="P127" s="142"/>
      <c r="Q127" s="142"/>
      <c r="R127" s="142"/>
      <c r="S127" s="142"/>
      <c r="T127" s="142"/>
      <c r="U127" s="142"/>
      <c r="V127" s="142"/>
      <c r="W127" s="142"/>
      <c r="X127" s="142"/>
      <c r="Y127" s="142"/>
      <c r="Z127" s="142"/>
      <c r="AA127" s="142"/>
      <c r="AB127" s="142"/>
      <c r="AC127" s="142"/>
      <c r="AD127" s="142"/>
      <c r="AE127" s="142"/>
      <c r="AF127" s="142"/>
      <c r="AG127" s="142"/>
      <c r="AH127" s="142"/>
      <c r="AI127" s="142"/>
      <c r="AJ127" s="142"/>
      <c r="AK127" s="142"/>
      <c r="AL127" s="142"/>
      <c r="AM127" s="142"/>
      <c r="AN127" s="142"/>
      <c r="AO127" s="142"/>
      <c r="AP127" s="142"/>
      <c r="AQ127" s="142"/>
      <c r="AR127" s="143"/>
      <c r="AT127" s="144">
        <f t="shared" si="33"/>
        <v>0</v>
      </c>
      <c r="AU127" s="141">
        <f t="shared" si="34"/>
        <v>0</v>
      </c>
      <c r="AV127" s="141">
        <f t="shared" si="35"/>
        <v>3</v>
      </c>
      <c r="AW127" s="141">
        <f t="shared" si="36"/>
        <v>0</v>
      </c>
      <c r="AX127" s="141">
        <f t="shared" si="37"/>
        <v>0</v>
      </c>
      <c r="AY127" s="141">
        <f t="shared" si="38"/>
        <v>3</v>
      </c>
      <c r="AZ127" s="145">
        <f t="shared" si="39"/>
        <v>3</v>
      </c>
      <c r="BA127" s="75"/>
    </row>
    <row r="128" spans="2:53" ht="28.5">
      <c r="B128" s="68">
        <f t="shared" si="32"/>
        <v>53</v>
      </c>
      <c r="C128" s="69">
        <v>53</v>
      </c>
      <c r="D128" s="148" t="s">
        <v>378</v>
      </c>
      <c r="E128" s="153">
        <v>3</v>
      </c>
      <c r="F128" s="153">
        <v>2</v>
      </c>
      <c r="G128" s="153">
        <v>3</v>
      </c>
      <c r="H128" s="142"/>
      <c r="I128" s="142"/>
      <c r="J128" s="142"/>
      <c r="K128" s="142"/>
      <c r="L128" s="142"/>
      <c r="M128" s="142"/>
      <c r="N128" s="142"/>
      <c r="O128" s="142"/>
      <c r="P128" s="142"/>
      <c r="Q128" s="142"/>
      <c r="R128" s="142"/>
      <c r="S128" s="142"/>
      <c r="T128" s="142"/>
      <c r="U128" s="142"/>
      <c r="V128" s="142"/>
      <c r="W128" s="142"/>
      <c r="X128" s="142"/>
      <c r="Y128" s="142"/>
      <c r="Z128" s="142"/>
      <c r="AA128" s="142"/>
      <c r="AB128" s="142"/>
      <c r="AC128" s="142"/>
      <c r="AD128" s="142"/>
      <c r="AE128" s="142"/>
      <c r="AF128" s="142"/>
      <c r="AG128" s="142"/>
      <c r="AH128" s="142"/>
      <c r="AI128" s="142"/>
      <c r="AJ128" s="142"/>
      <c r="AK128" s="142"/>
      <c r="AL128" s="142"/>
      <c r="AM128" s="142"/>
      <c r="AN128" s="142"/>
      <c r="AO128" s="142"/>
      <c r="AP128" s="142"/>
      <c r="AQ128" s="142"/>
      <c r="AR128" s="143"/>
      <c r="AT128" s="144">
        <f t="shared" si="33"/>
        <v>0</v>
      </c>
      <c r="AU128" s="141">
        <f t="shared" si="34"/>
        <v>0</v>
      </c>
      <c r="AV128" s="141">
        <f t="shared" si="35"/>
        <v>2</v>
      </c>
      <c r="AW128" s="141">
        <f t="shared" si="36"/>
        <v>1</v>
      </c>
      <c r="AX128" s="141">
        <f t="shared" si="37"/>
        <v>0</v>
      </c>
      <c r="AY128" s="141">
        <f t="shared" si="38"/>
        <v>3</v>
      </c>
      <c r="AZ128" s="145">
        <f t="shared" si="39"/>
        <v>3</v>
      </c>
      <c r="BA128" s="75"/>
    </row>
    <row r="129" spans="2:53" ht="28.5">
      <c r="B129" s="68">
        <f t="shared" si="32"/>
        <v>54</v>
      </c>
      <c r="C129" s="69">
        <v>54</v>
      </c>
      <c r="D129" s="149" t="s">
        <v>381</v>
      </c>
      <c r="E129" s="153">
        <v>3</v>
      </c>
      <c r="F129" s="153">
        <v>3</v>
      </c>
      <c r="G129" s="153">
        <v>3</v>
      </c>
      <c r="H129" s="142"/>
      <c r="I129" s="142"/>
      <c r="J129" s="142"/>
      <c r="K129" s="142"/>
      <c r="L129" s="142"/>
      <c r="M129" s="142"/>
      <c r="N129" s="142"/>
      <c r="O129" s="142"/>
      <c r="P129" s="142"/>
      <c r="Q129" s="142"/>
      <c r="R129" s="142"/>
      <c r="S129" s="142"/>
      <c r="T129" s="142"/>
      <c r="U129" s="142"/>
      <c r="V129" s="142"/>
      <c r="W129" s="142"/>
      <c r="X129" s="142"/>
      <c r="Y129" s="142"/>
      <c r="Z129" s="142"/>
      <c r="AA129" s="142"/>
      <c r="AB129" s="142"/>
      <c r="AC129" s="142"/>
      <c r="AD129" s="142"/>
      <c r="AE129" s="142"/>
      <c r="AF129" s="142"/>
      <c r="AG129" s="142"/>
      <c r="AH129" s="142"/>
      <c r="AI129" s="142"/>
      <c r="AJ129" s="142"/>
      <c r="AK129" s="142"/>
      <c r="AL129" s="142"/>
      <c r="AM129" s="142"/>
      <c r="AN129" s="142"/>
      <c r="AO129" s="142"/>
      <c r="AP129" s="142"/>
      <c r="AQ129" s="142"/>
      <c r="AR129" s="143"/>
      <c r="AT129" s="144">
        <f t="shared" si="33"/>
        <v>0</v>
      </c>
      <c r="AU129" s="141">
        <f t="shared" si="34"/>
        <v>0</v>
      </c>
      <c r="AV129" s="141">
        <f t="shared" si="35"/>
        <v>3</v>
      </c>
      <c r="AW129" s="141">
        <f t="shared" si="36"/>
        <v>0</v>
      </c>
      <c r="AX129" s="141">
        <f t="shared" si="37"/>
        <v>0</v>
      </c>
      <c r="AY129" s="141">
        <f t="shared" si="38"/>
        <v>3</v>
      </c>
      <c r="AZ129" s="145">
        <f t="shared" si="39"/>
        <v>3</v>
      </c>
      <c r="BA129" s="75"/>
    </row>
    <row r="130" spans="2:53" ht="28.5">
      <c r="B130" s="68">
        <f t="shared" si="32"/>
        <v>55</v>
      </c>
      <c r="C130" s="69">
        <v>55</v>
      </c>
      <c r="D130" s="149" t="s">
        <v>391</v>
      </c>
      <c r="E130" s="153">
        <v>3</v>
      </c>
      <c r="F130" s="153">
        <v>2</v>
      </c>
      <c r="G130" s="153">
        <v>1</v>
      </c>
      <c r="H130" s="142"/>
      <c r="I130" s="142"/>
      <c r="J130" s="142"/>
      <c r="K130" s="142"/>
      <c r="L130" s="142"/>
      <c r="M130" s="142"/>
      <c r="N130" s="142"/>
      <c r="O130" s="142"/>
      <c r="P130" s="142"/>
      <c r="Q130" s="142"/>
      <c r="R130" s="142"/>
      <c r="S130" s="142"/>
      <c r="T130" s="142"/>
      <c r="U130" s="142"/>
      <c r="V130" s="142"/>
      <c r="W130" s="142"/>
      <c r="X130" s="142"/>
      <c r="Y130" s="142"/>
      <c r="Z130" s="142"/>
      <c r="AA130" s="142"/>
      <c r="AB130" s="142"/>
      <c r="AC130" s="142"/>
      <c r="AD130" s="142"/>
      <c r="AE130" s="142"/>
      <c r="AF130" s="142"/>
      <c r="AG130" s="142"/>
      <c r="AH130" s="142"/>
      <c r="AI130" s="142"/>
      <c r="AJ130" s="142"/>
      <c r="AK130" s="142"/>
      <c r="AL130" s="142"/>
      <c r="AM130" s="142"/>
      <c r="AN130" s="142"/>
      <c r="AO130" s="142"/>
      <c r="AP130" s="142"/>
      <c r="AQ130" s="142"/>
      <c r="AR130" s="143"/>
      <c r="AT130" s="144">
        <f t="shared" si="33"/>
        <v>0</v>
      </c>
      <c r="AU130" s="141">
        <f t="shared" si="34"/>
        <v>0</v>
      </c>
      <c r="AV130" s="141">
        <f t="shared" si="35"/>
        <v>1</v>
      </c>
      <c r="AW130" s="141">
        <f t="shared" si="36"/>
        <v>1</v>
      </c>
      <c r="AX130" s="141">
        <f t="shared" si="37"/>
        <v>1</v>
      </c>
      <c r="AY130" s="141">
        <f t="shared" si="38"/>
        <v>3</v>
      </c>
      <c r="AZ130" s="145">
        <f t="shared" si="39"/>
        <v>2</v>
      </c>
      <c r="BA130" s="75"/>
    </row>
    <row r="131" spans="2:53" ht="28.5">
      <c r="B131" s="68">
        <f t="shared" si="32"/>
        <v>56</v>
      </c>
      <c r="C131" s="69">
        <v>56</v>
      </c>
      <c r="D131" s="148" t="s">
        <v>394</v>
      </c>
      <c r="E131" s="153">
        <v>3</v>
      </c>
      <c r="F131" s="153">
        <v>3</v>
      </c>
      <c r="G131" s="153">
        <v>3</v>
      </c>
      <c r="H131" s="142"/>
      <c r="I131" s="142"/>
      <c r="J131" s="142"/>
      <c r="K131" s="142"/>
      <c r="L131" s="142"/>
      <c r="M131" s="142"/>
      <c r="N131" s="142"/>
      <c r="O131" s="142"/>
      <c r="P131" s="142"/>
      <c r="Q131" s="142"/>
      <c r="R131" s="142"/>
      <c r="S131" s="142"/>
      <c r="T131" s="142"/>
      <c r="U131" s="142"/>
      <c r="V131" s="142"/>
      <c r="W131" s="142"/>
      <c r="X131" s="142"/>
      <c r="Y131" s="142"/>
      <c r="Z131" s="142"/>
      <c r="AA131" s="142"/>
      <c r="AB131" s="142"/>
      <c r="AC131" s="142"/>
      <c r="AD131" s="142"/>
      <c r="AE131" s="142"/>
      <c r="AF131" s="142"/>
      <c r="AG131" s="142"/>
      <c r="AH131" s="142"/>
      <c r="AI131" s="142"/>
      <c r="AJ131" s="142"/>
      <c r="AK131" s="142"/>
      <c r="AL131" s="142"/>
      <c r="AM131" s="142"/>
      <c r="AN131" s="142"/>
      <c r="AO131" s="142"/>
      <c r="AP131" s="142"/>
      <c r="AQ131" s="142"/>
      <c r="AR131" s="143"/>
      <c r="AT131" s="144">
        <f t="shared" si="33"/>
        <v>0</v>
      </c>
      <c r="AU131" s="141">
        <f t="shared" si="34"/>
        <v>0</v>
      </c>
      <c r="AV131" s="141">
        <f t="shared" si="35"/>
        <v>3</v>
      </c>
      <c r="AW131" s="141">
        <f t="shared" si="36"/>
        <v>0</v>
      </c>
      <c r="AX131" s="141">
        <f t="shared" si="37"/>
        <v>0</v>
      </c>
      <c r="AY131" s="141">
        <f t="shared" si="38"/>
        <v>3</v>
      </c>
      <c r="AZ131" s="145">
        <f t="shared" si="39"/>
        <v>3</v>
      </c>
      <c r="BA131" s="75"/>
    </row>
    <row r="132" spans="2:53" ht="42" customHeight="1">
      <c r="B132" s="68">
        <f t="shared" si="32"/>
        <v>57</v>
      </c>
      <c r="C132" s="69">
        <v>57</v>
      </c>
      <c r="D132" s="148" t="s">
        <v>443</v>
      </c>
      <c r="E132" s="142">
        <v>3</v>
      </c>
      <c r="F132" s="142"/>
      <c r="G132" s="142"/>
      <c r="H132" s="142"/>
      <c r="I132" s="142"/>
      <c r="J132" s="142"/>
      <c r="K132" s="142"/>
      <c r="L132" s="142"/>
      <c r="M132" s="142"/>
      <c r="N132" s="142"/>
      <c r="O132" s="142"/>
      <c r="P132" s="142"/>
      <c r="Q132" s="142"/>
      <c r="R132" s="142"/>
      <c r="S132" s="142"/>
      <c r="T132" s="142"/>
      <c r="U132" s="142"/>
      <c r="V132" s="142"/>
      <c r="W132" s="142"/>
      <c r="X132" s="142"/>
      <c r="Y132" s="142"/>
      <c r="Z132" s="142"/>
      <c r="AA132" s="142"/>
      <c r="AB132" s="142"/>
      <c r="AC132" s="142"/>
      <c r="AD132" s="142"/>
      <c r="AE132" s="142"/>
      <c r="AF132" s="142"/>
      <c r="AG132" s="142"/>
      <c r="AH132" s="142"/>
      <c r="AI132" s="142"/>
      <c r="AJ132" s="142"/>
      <c r="AK132" s="142"/>
      <c r="AL132" s="142"/>
      <c r="AM132" s="142"/>
      <c r="AN132" s="142"/>
      <c r="AO132" s="142"/>
      <c r="AP132" s="142"/>
      <c r="AQ132" s="142"/>
      <c r="AR132" s="143"/>
      <c r="AT132" s="144">
        <f t="shared" si="33"/>
        <v>0</v>
      </c>
      <c r="AU132" s="141">
        <f t="shared" si="34"/>
        <v>0</v>
      </c>
      <c r="AV132" s="141">
        <f t="shared" si="35"/>
        <v>1</v>
      </c>
      <c r="AW132" s="141">
        <f t="shared" si="36"/>
        <v>0</v>
      </c>
      <c r="AX132" s="141">
        <f t="shared" si="37"/>
        <v>0</v>
      </c>
      <c r="AY132" s="141">
        <f t="shared" si="38"/>
        <v>1</v>
      </c>
      <c r="AZ132" s="145">
        <f t="shared" si="39"/>
        <v>3</v>
      </c>
      <c r="BA132" s="75"/>
    </row>
    <row r="133" spans="2:53" ht="28.5">
      <c r="B133" s="68">
        <f t="shared" si="32"/>
        <v>58</v>
      </c>
      <c r="C133" s="69">
        <v>58</v>
      </c>
      <c r="D133" s="148" t="s">
        <v>448</v>
      </c>
      <c r="E133" s="142">
        <v>3</v>
      </c>
      <c r="F133" s="142"/>
      <c r="G133" s="142"/>
      <c r="H133" s="142"/>
      <c r="I133" s="142"/>
      <c r="J133" s="142"/>
      <c r="K133" s="142"/>
      <c r="L133" s="142"/>
      <c r="M133" s="142"/>
      <c r="N133" s="142"/>
      <c r="O133" s="142"/>
      <c r="P133" s="142"/>
      <c r="Q133" s="142"/>
      <c r="R133" s="142"/>
      <c r="S133" s="142"/>
      <c r="T133" s="142"/>
      <c r="U133" s="142"/>
      <c r="V133" s="142"/>
      <c r="W133" s="142"/>
      <c r="X133" s="142"/>
      <c r="Y133" s="142"/>
      <c r="Z133" s="142"/>
      <c r="AA133" s="142"/>
      <c r="AB133" s="142"/>
      <c r="AC133" s="142"/>
      <c r="AD133" s="142"/>
      <c r="AE133" s="142"/>
      <c r="AF133" s="142"/>
      <c r="AG133" s="142"/>
      <c r="AH133" s="142"/>
      <c r="AI133" s="142"/>
      <c r="AJ133" s="142"/>
      <c r="AK133" s="142"/>
      <c r="AL133" s="142"/>
      <c r="AM133" s="142"/>
      <c r="AN133" s="142"/>
      <c r="AO133" s="142"/>
      <c r="AP133" s="142"/>
      <c r="AQ133" s="142"/>
      <c r="AR133" s="143"/>
      <c r="AT133" s="144">
        <f t="shared" si="33"/>
        <v>0</v>
      </c>
      <c r="AU133" s="141">
        <f t="shared" si="34"/>
        <v>0</v>
      </c>
      <c r="AV133" s="141">
        <f t="shared" si="35"/>
        <v>1</v>
      </c>
      <c r="AW133" s="141">
        <f t="shared" si="36"/>
        <v>0</v>
      </c>
      <c r="AX133" s="141">
        <f t="shared" si="37"/>
        <v>0</v>
      </c>
      <c r="AY133" s="141">
        <f t="shared" si="38"/>
        <v>1</v>
      </c>
      <c r="AZ133" s="145">
        <f t="shared" si="39"/>
        <v>3</v>
      </c>
      <c r="BA133" s="75"/>
    </row>
    <row r="134" spans="2:53" ht="28.5">
      <c r="B134" s="68">
        <f t="shared" si="32"/>
        <v>59</v>
      </c>
      <c r="C134" s="69">
        <v>59</v>
      </c>
      <c r="D134" s="148" t="s">
        <v>403</v>
      </c>
      <c r="E134" s="162">
        <v>2</v>
      </c>
      <c r="F134" s="162">
        <v>2</v>
      </c>
      <c r="G134" s="142"/>
      <c r="H134" s="142"/>
      <c r="I134" s="142"/>
      <c r="J134" s="142"/>
      <c r="K134" s="142"/>
      <c r="L134" s="142"/>
      <c r="M134" s="142"/>
      <c r="N134" s="142"/>
      <c r="O134" s="142"/>
      <c r="P134" s="142"/>
      <c r="Q134" s="142"/>
      <c r="R134" s="142"/>
      <c r="S134" s="142"/>
      <c r="T134" s="142"/>
      <c r="U134" s="142"/>
      <c r="V134" s="142"/>
      <c r="W134" s="142"/>
      <c r="X134" s="142"/>
      <c r="Y134" s="142"/>
      <c r="Z134" s="142"/>
      <c r="AA134" s="142"/>
      <c r="AB134" s="142"/>
      <c r="AC134" s="142"/>
      <c r="AD134" s="142"/>
      <c r="AE134" s="142"/>
      <c r="AF134" s="142"/>
      <c r="AG134" s="142"/>
      <c r="AH134" s="142"/>
      <c r="AI134" s="142"/>
      <c r="AJ134" s="142"/>
      <c r="AK134" s="142"/>
      <c r="AL134" s="142"/>
      <c r="AM134" s="142"/>
      <c r="AN134" s="142"/>
      <c r="AO134" s="142"/>
      <c r="AP134" s="142"/>
      <c r="AQ134" s="142"/>
      <c r="AR134" s="143"/>
      <c r="AT134" s="144">
        <f t="shared" si="33"/>
        <v>0</v>
      </c>
      <c r="AU134" s="141">
        <f t="shared" si="34"/>
        <v>0</v>
      </c>
      <c r="AV134" s="141">
        <f t="shared" si="35"/>
        <v>0</v>
      </c>
      <c r="AW134" s="141">
        <f t="shared" si="36"/>
        <v>2</v>
      </c>
      <c r="AX134" s="141">
        <f t="shared" si="37"/>
        <v>0</v>
      </c>
      <c r="AY134" s="141">
        <f t="shared" si="38"/>
        <v>2</v>
      </c>
      <c r="AZ134" s="145">
        <f t="shared" si="39"/>
        <v>2</v>
      </c>
      <c r="BA134" s="75"/>
    </row>
    <row r="135" spans="2:53" ht="28.5">
      <c r="B135" s="68">
        <f t="shared" si="32"/>
        <v>60</v>
      </c>
      <c r="C135" s="69">
        <v>60</v>
      </c>
      <c r="D135" s="148" t="s">
        <v>408</v>
      </c>
      <c r="E135" s="163">
        <v>3</v>
      </c>
      <c r="F135" s="163">
        <v>3</v>
      </c>
      <c r="G135" s="142"/>
      <c r="H135" s="142"/>
      <c r="I135" s="142"/>
      <c r="J135" s="142"/>
      <c r="K135" s="142"/>
      <c r="L135" s="142"/>
      <c r="M135" s="142"/>
      <c r="N135" s="142"/>
      <c r="O135" s="142"/>
      <c r="P135" s="142"/>
      <c r="Q135" s="142"/>
      <c r="R135" s="142"/>
      <c r="S135" s="142"/>
      <c r="T135" s="142"/>
      <c r="U135" s="142"/>
      <c r="V135" s="142"/>
      <c r="W135" s="142"/>
      <c r="X135" s="142"/>
      <c r="Y135" s="142"/>
      <c r="Z135" s="142"/>
      <c r="AA135" s="142"/>
      <c r="AB135" s="142"/>
      <c r="AC135" s="142"/>
      <c r="AD135" s="142"/>
      <c r="AE135" s="142"/>
      <c r="AF135" s="142"/>
      <c r="AG135" s="142"/>
      <c r="AH135" s="142"/>
      <c r="AI135" s="142"/>
      <c r="AJ135" s="142"/>
      <c r="AK135" s="142"/>
      <c r="AL135" s="142"/>
      <c r="AM135" s="142"/>
      <c r="AN135" s="142"/>
      <c r="AO135" s="142"/>
      <c r="AP135" s="142"/>
      <c r="AQ135" s="142"/>
      <c r="AR135" s="143"/>
      <c r="AT135" s="144">
        <f t="shared" si="33"/>
        <v>0</v>
      </c>
      <c r="AU135" s="141">
        <f t="shared" si="34"/>
        <v>0</v>
      </c>
      <c r="AV135" s="141">
        <f t="shared" si="35"/>
        <v>2</v>
      </c>
      <c r="AW135" s="141">
        <f t="shared" si="36"/>
        <v>0</v>
      </c>
      <c r="AX135" s="141">
        <f t="shared" si="37"/>
        <v>0</v>
      </c>
      <c r="AY135" s="141">
        <f t="shared" si="38"/>
        <v>2</v>
      </c>
      <c r="AZ135" s="145">
        <f t="shared" si="39"/>
        <v>3</v>
      </c>
      <c r="BA135" s="75"/>
    </row>
    <row r="136" spans="2:53" ht="53.25" customHeight="1">
      <c r="B136" s="68">
        <f t="shared" si="32"/>
        <v>61</v>
      </c>
      <c r="C136" s="69">
        <v>61</v>
      </c>
      <c r="D136" s="148" t="s">
        <v>412</v>
      </c>
      <c r="E136" s="163">
        <v>3</v>
      </c>
      <c r="F136" s="163">
        <v>3</v>
      </c>
      <c r="G136" s="142"/>
      <c r="H136" s="142"/>
      <c r="I136" s="142"/>
      <c r="J136" s="142"/>
      <c r="K136" s="142"/>
      <c r="L136" s="142"/>
      <c r="M136" s="142"/>
      <c r="N136" s="142"/>
      <c r="O136" s="142"/>
      <c r="P136" s="142"/>
      <c r="Q136" s="142"/>
      <c r="R136" s="142"/>
      <c r="S136" s="142"/>
      <c r="T136" s="142"/>
      <c r="U136" s="142"/>
      <c r="V136" s="142"/>
      <c r="W136" s="142"/>
      <c r="X136" s="142"/>
      <c r="Y136" s="142"/>
      <c r="Z136" s="142"/>
      <c r="AA136" s="142"/>
      <c r="AB136" s="142"/>
      <c r="AC136" s="142"/>
      <c r="AD136" s="142"/>
      <c r="AE136" s="142"/>
      <c r="AF136" s="142"/>
      <c r="AG136" s="142"/>
      <c r="AH136" s="142"/>
      <c r="AI136" s="142"/>
      <c r="AJ136" s="142"/>
      <c r="AK136" s="142"/>
      <c r="AL136" s="142"/>
      <c r="AM136" s="142"/>
      <c r="AN136" s="142"/>
      <c r="AO136" s="142"/>
      <c r="AP136" s="142"/>
      <c r="AQ136" s="142"/>
      <c r="AR136" s="143"/>
      <c r="AT136" s="144">
        <f t="shared" si="33"/>
        <v>0</v>
      </c>
      <c r="AU136" s="141">
        <f t="shared" si="34"/>
        <v>0</v>
      </c>
      <c r="AV136" s="141">
        <f t="shared" si="35"/>
        <v>2</v>
      </c>
      <c r="AW136" s="141">
        <f t="shared" si="36"/>
        <v>0</v>
      </c>
      <c r="AX136" s="141">
        <f t="shared" si="37"/>
        <v>0</v>
      </c>
      <c r="AY136" s="141">
        <f t="shared" si="38"/>
        <v>2</v>
      </c>
      <c r="AZ136" s="145">
        <f t="shared" si="39"/>
        <v>3</v>
      </c>
      <c r="BA136" s="75"/>
    </row>
    <row r="137" spans="2:53" ht="28.5">
      <c r="B137" s="68">
        <f t="shared" si="32"/>
        <v>62</v>
      </c>
      <c r="C137" s="69">
        <v>62</v>
      </c>
      <c r="D137" s="148" t="s">
        <v>419</v>
      </c>
      <c r="E137" s="163">
        <v>3</v>
      </c>
      <c r="F137" s="163">
        <v>3</v>
      </c>
      <c r="G137" s="142"/>
      <c r="H137" s="142"/>
      <c r="I137" s="142"/>
      <c r="J137" s="142"/>
      <c r="K137" s="142"/>
      <c r="L137" s="142"/>
      <c r="M137" s="142"/>
      <c r="N137" s="142"/>
      <c r="O137" s="142"/>
      <c r="P137" s="142"/>
      <c r="Q137" s="142"/>
      <c r="R137" s="142"/>
      <c r="S137" s="142"/>
      <c r="T137" s="142"/>
      <c r="U137" s="142"/>
      <c r="V137" s="142"/>
      <c r="W137" s="142"/>
      <c r="X137" s="142"/>
      <c r="Y137" s="142"/>
      <c r="Z137" s="142"/>
      <c r="AA137" s="142"/>
      <c r="AB137" s="142"/>
      <c r="AC137" s="142"/>
      <c r="AD137" s="142"/>
      <c r="AE137" s="142"/>
      <c r="AF137" s="142"/>
      <c r="AG137" s="142"/>
      <c r="AH137" s="142"/>
      <c r="AI137" s="142"/>
      <c r="AJ137" s="142"/>
      <c r="AK137" s="142"/>
      <c r="AL137" s="142"/>
      <c r="AM137" s="142"/>
      <c r="AN137" s="142"/>
      <c r="AO137" s="142"/>
      <c r="AP137" s="142"/>
      <c r="AQ137" s="142"/>
      <c r="AR137" s="143"/>
      <c r="AT137" s="144">
        <f t="shared" si="33"/>
        <v>0</v>
      </c>
      <c r="AU137" s="141">
        <f t="shared" si="34"/>
        <v>0</v>
      </c>
      <c r="AV137" s="141">
        <f t="shared" si="35"/>
        <v>2</v>
      </c>
      <c r="AW137" s="141">
        <f t="shared" si="36"/>
        <v>0</v>
      </c>
      <c r="AX137" s="141">
        <f t="shared" si="37"/>
        <v>0</v>
      </c>
      <c r="AY137" s="141">
        <f t="shared" si="38"/>
        <v>2</v>
      </c>
      <c r="AZ137" s="145">
        <f t="shared" si="39"/>
        <v>3</v>
      </c>
      <c r="BA137" s="75"/>
    </row>
    <row r="138" spans="2:53" ht="28.5">
      <c r="B138" s="68">
        <f t="shared" si="32"/>
        <v>63</v>
      </c>
      <c r="C138" s="69">
        <v>63</v>
      </c>
      <c r="D138" s="148" t="s">
        <v>422</v>
      </c>
      <c r="E138" s="163">
        <v>3</v>
      </c>
      <c r="F138" s="163">
        <v>3</v>
      </c>
      <c r="G138" s="142"/>
      <c r="H138" s="142"/>
      <c r="I138" s="142"/>
      <c r="J138" s="142"/>
      <c r="K138" s="142"/>
      <c r="L138" s="142"/>
      <c r="M138" s="142"/>
      <c r="N138" s="142"/>
      <c r="O138" s="142"/>
      <c r="P138" s="142"/>
      <c r="Q138" s="142"/>
      <c r="R138" s="142"/>
      <c r="S138" s="142"/>
      <c r="T138" s="142"/>
      <c r="U138" s="142"/>
      <c r="V138" s="142"/>
      <c r="W138" s="142"/>
      <c r="X138" s="142"/>
      <c r="Y138" s="142"/>
      <c r="Z138" s="142"/>
      <c r="AA138" s="142"/>
      <c r="AB138" s="142"/>
      <c r="AC138" s="142"/>
      <c r="AD138" s="142"/>
      <c r="AE138" s="142"/>
      <c r="AF138" s="142"/>
      <c r="AG138" s="142"/>
      <c r="AH138" s="142"/>
      <c r="AI138" s="142"/>
      <c r="AJ138" s="142"/>
      <c r="AK138" s="142"/>
      <c r="AL138" s="142"/>
      <c r="AM138" s="142"/>
      <c r="AN138" s="142"/>
      <c r="AO138" s="142"/>
      <c r="AP138" s="142"/>
      <c r="AQ138" s="142"/>
      <c r="AR138" s="143"/>
      <c r="AT138" s="144">
        <f t="shared" si="33"/>
        <v>0</v>
      </c>
      <c r="AU138" s="141">
        <f t="shared" si="34"/>
        <v>0</v>
      </c>
      <c r="AV138" s="141">
        <f t="shared" si="35"/>
        <v>2</v>
      </c>
      <c r="AW138" s="141">
        <f t="shared" si="36"/>
        <v>0</v>
      </c>
      <c r="AX138" s="141">
        <f t="shared" si="37"/>
        <v>0</v>
      </c>
      <c r="AY138" s="141">
        <f t="shared" si="38"/>
        <v>2</v>
      </c>
      <c r="AZ138" s="145">
        <f t="shared" si="39"/>
        <v>3</v>
      </c>
      <c r="BA138" s="75"/>
    </row>
    <row r="139" spans="2:53" ht="28.5">
      <c r="B139" s="68">
        <f t="shared" si="32"/>
        <v>64</v>
      </c>
      <c r="C139" s="69">
        <v>64</v>
      </c>
      <c r="D139" s="148" t="s">
        <v>425</v>
      </c>
      <c r="E139" s="163">
        <v>2</v>
      </c>
      <c r="F139" s="163">
        <v>2</v>
      </c>
      <c r="G139" s="142"/>
      <c r="H139" s="142"/>
      <c r="I139" s="142"/>
      <c r="J139" s="142"/>
      <c r="K139" s="142"/>
      <c r="L139" s="142"/>
      <c r="M139" s="142"/>
      <c r="N139" s="142"/>
      <c r="O139" s="142"/>
      <c r="P139" s="142"/>
      <c r="Q139" s="142"/>
      <c r="R139" s="142"/>
      <c r="S139" s="142"/>
      <c r="T139" s="142"/>
      <c r="U139" s="142"/>
      <c r="V139" s="142"/>
      <c r="W139" s="142"/>
      <c r="X139" s="142"/>
      <c r="Y139" s="142"/>
      <c r="Z139" s="142"/>
      <c r="AA139" s="142"/>
      <c r="AB139" s="142"/>
      <c r="AC139" s="142"/>
      <c r="AD139" s="142"/>
      <c r="AE139" s="142"/>
      <c r="AF139" s="142"/>
      <c r="AG139" s="142"/>
      <c r="AH139" s="142"/>
      <c r="AI139" s="142"/>
      <c r="AJ139" s="142"/>
      <c r="AK139" s="142"/>
      <c r="AL139" s="142"/>
      <c r="AM139" s="142"/>
      <c r="AN139" s="142"/>
      <c r="AO139" s="142"/>
      <c r="AP139" s="142"/>
      <c r="AQ139" s="142"/>
      <c r="AR139" s="143"/>
      <c r="AT139" s="144">
        <f t="shared" si="33"/>
        <v>0</v>
      </c>
      <c r="AU139" s="141">
        <f t="shared" si="34"/>
        <v>0</v>
      </c>
      <c r="AV139" s="141">
        <f t="shared" si="35"/>
        <v>0</v>
      </c>
      <c r="AW139" s="141">
        <f t="shared" si="36"/>
        <v>2</v>
      </c>
      <c r="AX139" s="141">
        <f t="shared" si="37"/>
        <v>0</v>
      </c>
      <c r="AY139" s="141">
        <f t="shared" si="38"/>
        <v>2</v>
      </c>
      <c r="AZ139" s="145">
        <f t="shared" si="39"/>
        <v>2</v>
      </c>
      <c r="BA139" s="75"/>
    </row>
    <row r="140" spans="2:53" ht="28.5">
      <c r="B140" s="68">
        <f t="shared" si="32"/>
        <v>65</v>
      </c>
      <c r="C140" s="69">
        <v>65</v>
      </c>
      <c r="D140" s="148" t="s">
        <v>431</v>
      </c>
      <c r="E140" s="70">
        <v>3</v>
      </c>
      <c r="F140" s="70">
        <v>3</v>
      </c>
      <c r="G140" s="70">
        <v>3</v>
      </c>
      <c r="H140" s="142"/>
      <c r="I140" s="142"/>
      <c r="J140" s="142"/>
      <c r="K140" s="142"/>
      <c r="L140" s="142"/>
      <c r="M140" s="142"/>
      <c r="N140" s="142"/>
      <c r="O140" s="142"/>
      <c r="P140" s="142"/>
      <c r="Q140" s="142"/>
      <c r="R140" s="142"/>
      <c r="S140" s="142"/>
      <c r="T140" s="142"/>
      <c r="U140" s="142"/>
      <c r="V140" s="142"/>
      <c r="W140" s="142"/>
      <c r="X140" s="142"/>
      <c r="Y140" s="142"/>
      <c r="Z140" s="142"/>
      <c r="AA140" s="142"/>
      <c r="AB140" s="142"/>
      <c r="AC140" s="142"/>
      <c r="AD140" s="142"/>
      <c r="AE140" s="142"/>
      <c r="AF140" s="142"/>
      <c r="AG140" s="142"/>
      <c r="AH140" s="142"/>
      <c r="AI140" s="142"/>
      <c r="AJ140" s="142"/>
      <c r="AK140" s="142"/>
      <c r="AL140" s="142"/>
      <c r="AM140" s="142"/>
      <c r="AN140" s="142"/>
      <c r="AO140" s="142"/>
      <c r="AP140" s="142"/>
      <c r="AQ140" s="142"/>
      <c r="AR140" s="143"/>
      <c r="AT140" s="144">
        <f t="shared" si="33"/>
        <v>0</v>
      </c>
      <c r="AU140" s="141">
        <f t="shared" si="34"/>
        <v>0</v>
      </c>
      <c r="AV140" s="141">
        <f t="shared" si="35"/>
        <v>3</v>
      </c>
      <c r="AW140" s="141">
        <f t="shared" si="36"/>
        <v>0</v>
      </c>
      <c r="AX140" s="141">
        <f t="shared" si="37"/>
        <v>0</v>
      </c>
      <c r="AY140" s="141">
        <f t="shared" si="38"/>
        <v>3</v>
      </c>
      <c r="AZ140" s="145">
        <f t="shared" si="39"/>
        <v>3</v>
      </c>
      <c r="BA140" s="75"/>
    </row>
    <row r="141" spans="2:53">
      <c r="B141" s="68">
        <f t="shared" si="32"/>
        <v>66</v>
      </c>
      <c r="C141" s="69">
        <v>66</v>
      </c>
      <c r="D141" s="146"/>
      <c r="E141" s="142"/>
      <c r="F141" s="142"/>
      <c r="G141" s="142"/>
      <c r="H141" s="142"/>
      <c r="I141" s="142"/>
      <c r="J141" s="142"/>
      <c r="K141" s="142"/>
      <c r="L141" s="142"/>
      <c r="M141" s="142"/>
      <c r="N141" s="142"/>
      <c r="O141" s="142"/>
      <c r="P141" s="142"/>
      <c r="Q141" s="142"/>
      <c r="R141" s="142"/>
      <c r="S141" s="142"/>
      <c r="T141" s="142"/>
      <c r="U141" s="142"/>
      <c r="V141" s="142"/>
      <c r="W141" s="142"/>
      <c r="X141" s="142"/>
      <c r="Y141" s="142"/>
      <c r="Z141" s="142"/>
      <c r="AA141" s="142"/>
      <c r="AB141" s="142"/>
      <c r="AC141" s="142"/>
      <c r="AD141" s="142"/>
      <c r="AE141" s="142"/>
      <c r="AF141" s="142"/>
      <c r="AG141" s="142"/>
      <c r="AH141" s="142"/>
      <c r="AI141" s="142"/>
      <c r="AJ141" s="142"/>
      <c r="AK141" s="142"/>
      <c r="AL141" s="142"/>
      <c r="AM141" s="142"/>
      <c r="AN141" s="142"/>
      <c r="AO141" s="142"/>
      <c r="AP141" s="142"/>
      <c r="AQ141" s="142"/>
      <c r="AR141" s="143"/>
      <c r="AT141" s="144">
        <f t="shared" si="33"/>
        <v>0</v>
      </c>
      <c r="AU141" s="141">
        <f t="shared" si="34"/>
        <v>0</v>
      </c>
      <c r="AV141" s="141">
        <f t="shared" si="35"/>
        <v>0</v>
      </c>
      <c r="AW141" s="141">
        <f t="shared" si="36"/>
        <v>0</v>
      </c>
      <c r="AX141" s="141">
        <f t="shared" si="37"/>
        <v>0</v>
      </c>
      <c r="AY141" s="141">
        <f t="shared" si="38"/>
        <v>0</v>
      </c>
      <c r="AZ141" s="145" t="e">
        <f t="shared" si="39"/>
        <v>#DIV/0!</v>
      </c>
      <c r="BA141" s="75"/>
    </row>
    <row r="142" spans="2:53" ht="15" thickBot="1">
      <c r="B142" s="68">
        <f t="shared" ref="B142" si="40">B141+1</f>
        <v>67</v>
      </c>
      <c r="C142" s="69">
        <v>67</v>
      </c>
      <c r="D142" s="147"/>
      <c r="E142" s="77"/>
      <c r="F142" s="77"/>
      <c r="G142" s="77"/>
      <c r="H142" s="77"/>
      <c r="I142" s="77"/>
      <c r="J142" s="77"/>
      <c r="K142" s="77"/>
      <c r="L142" s="77"/>
      <c r="M142" s="77"/>
      <c r="N142" s="77"/>
      <c r="O142" s="77"/>
      <c r="P142" s="77"/>
      <c r="Q142" s="77"/>
      <c r="R142" s="77"/>
      <c r="S142" s="77"/>
      <c r="T142" s="77"/>
      <c r="U142" s="77"/>
      <c r="V142" s="77"/>
      <c r="W142" s="77"/>
      <c r="X142" s="77"/>
      <c r="Y142" s="77"/>
      <c r="Z142" s="77"/>
      <c r="AA142" s="77"/>
      <c r="AB142" s="77"/>
      <c r="AC142" s="77"/>
      <c r="AD142" s="77"/>
      <c r="AE142" s="77"/>
      <c r="AF142" s="77"/>
      <c r="AG142" s="77"/>
      <c r="AH142" s="77"/>
      <c r="AI142" s="77"/>
      <c r="AJ142" s="77"/>
      <c r="AK142" s="77"/>
      <c r="AL142" s="77"/>
      <c r="AM142" s="77"/>
      <c r="AN142" s="77"/>
      <c r="AO142" s="77"/>
      <c r="AP142" s="77"/>
      <c r="AQ142" s="77"/>
      <c r="AR142" s="78"/>
      <c r="AT142" s="79">
        <f t="shared" si="25"/>
        <v>0</v>
      </c>
      <c r="AU142" s="76">
        <f t="shared" si="26"/>
        <v>0</v>
      </c>
      <c r="AV142" s="76">
        <f t="shared" si="27"/>
        <v>0</v>
      </c>
      <c r="AW142" s="76">
        <f t="shared" si="28"/>
        <v>0</v>
      </c>
      <c r="AX142" s="76">
        <f t="shared" si="29"/>
        <v>0</v>
      </c>
      <c r="AY142" s="76">
        <f t="shared" si="31"/>
        <v>0</v>
      </c>
      <c r="AZ142" s="80" t="e">
        <f t="shared" si="30"/>
        <v>#DIV/0!</v>
      </c>
      <c r="BA142" s="75"/>
    </row>
  </sheetData>
  <mergeCells count="5">
    <mergeCell ref="B1:AN1"/>
    <mergeCell ref="B3:AO3"/>
    <mergeCell ref="AT3:AZ3"/>
    <mergeCell ref="B74:AO74"/>
    <mergeCell ref="AT74:AZ74"/>
  </mergeCells>
  <conditionalFormatting sqref="E76:AR77 E5:AR6 H7:AR13 H78:AR84 E14:AR15 E85:AR86 J16:AR16 J87:AR87 G17:AR17 G88:AR88 E18:AR24 E89:AR95 E61:AR62 E132:AR133 H25:AR27 H96:AR98 J28:AR34 J99:AR105 K106:AR109 K35:AR39 J40:AR41 J110:AR112 G42:AR42 G113:AR113 F43:AR43 F114:AR114 H44:AR60 H115:AR131 E70:AR71 G63:AR68 E141:AR142 G134:AR139 H140:AR140 H69:AR69">
    <cfRule type="containsText" dxfId="538" priority="540" operator="containsText" text="5">
      <formula>NOT(ISERROR(SEARCH("5",E5)))</formula>
    </cfRule>
    <cfRule type="containsText" dxfId="537" priority="541" operator="containsText" text="4">
      <formula>NOT(ISERROR(SEARCH("4",E5)))</formula>
    </cfRule>
    <cfRule type="containsText" dxfId="536" priority="542" operator="containsText" text="3">
      <formula>NOT(ISERROR(SEARCH("3",E5)))</formula>
    </cfRule>
    <cfRule type="containsText" dxfId="535" priority="548" operator="containsText" text="2">
      <formula>NOT(ISERROR(SEARCH("2",E5)))</formula>
    </cfRule>
    <cfRule type="containsText" dxfId="534" priority="549" operator="containsText" text="1">
      <formula>NOT(ISERROR(SEARCH("1",E5)))</formula>
    </cfRule>
  </conditionalFormatting>
  <conditionalFormatting sqref="O5:AR71 E5:N6 H7:N13 E14:N15 J16:N16 G17:N17 E18:N24 E61:N62 H25:N27 J28:N34 K35:N39 J40:N41 G42:N42 F43:N43 H44:N60 E70:N72 G63:N68 H69:N69">
    <cfRule type="containsText" dxfId="533" priority="550" operator="containsText" text="5">
      <formula>NOT(ISERROR(SEARCH("5",E5)))</formula>
    </cfRule>
    <cfRule type="containsText" dxfId="532" priority="551" operator="containsText" text="4">
      <formula>NOT(ISERROR(SEARCH("4",E5)))</formula>
    </cfRule>
    <cfRule type="containsText" dxfId="531" priority="552" operator="containsText" text="3">
      <formula>NOT(ISERROR(SEARCH("3",E5)))</formula>
    </cfRule>
  </conditionalFormatting>
  <conditionalFormatting sqref="E7:G7">
    <cfRule type="containsText" dxfId="530" priority="537" operator="containsText" text="5">
      <formula>NOT(ISERROR(SEARCH("5",E7)))</formula>
    </cfRule>
    <cfRule type="containsText" dxfId="529" priority="538" operator="containsText" text="4">
      <formula>NOT(ISERROR(SEARCH("4",E7)))</formula>
    </cfRule>
    <cfRule type="containsText" dxfId="528" priority="539" operator="containsText" text="3">
      <formula>NOT(ISERROR(SEARCH("3",E7)))</formula>
    </cfRule>
  </conditionalFormatting>
  <conditionalFormatting sqref="E7:G7">
    <cfRule type="containsText" dxfId="527" priority="532" operator="containsText" text="5">
      <formula>NOT(ISERROR(SEARCH("5",E7)))</formula>
    </cfRule>
    <cfRule type="containsText" dxfId="526" priority="533" operator="containsText" text="4">
      <formula>NOT(ISERROR(SEARCH("4",E7)))</formula>
    </cfRule>
    <cfRule type="containsText" dxfId="525" priority="534" operator="containsText" text="3">
      <formula>NOT(ISERROR(SEARCH("3",E7)))</formula>
    </cfRule>
    <cfRule type="containsText" dxfId="524" priority="535" operator="containsText" text="2">
      <formula>NOT(ISERROR(SEARCH("2",E7)))</formula>
    </cfRule>
    <cfRule type="containsText" dxfId="523" priority="536" operator="containsText" text="1">
      <formula>NOT(ISERROR(SEARCH("1",E7)))</formula>
    </cfRule>
  </conditionalFormatting>
  <conditionalFormatting sqref="E78:G78">
    <cfRule type="containsText" dxfId="522" priority="527" operator="containsText" text="5">
      <formula>NOT(ISERROR(SEARCH("5",E78)))</formula>
    </cfRule>
    <cfRule type="containsText" dxfId="521" priority="528" operator="containsText" text="4">
      <formula>NOT(ISERROR(SEARCH("4",E78)))</formula>
    </cfRule>
    <cfRule type="containsText" dxfId="520" priority="529" operator="containsText" text="3">
      <formula>NOT(ISERROR(SEARCH("3",E78)))</formula>
    </cfRule>
    <cfRule type="containsText" dxfId="519" priority="530" operator="containsText" text="2">
      <formula>NOT(ISERROR(SEARCH("2",E78)))</formula>
    </cfRule>
    <cfRule type="containsText" dxfId="518" priority="531" operator="containsText" text="1">
      <formula>NOT(ISERROR(SEARCH("1",E78)))</formula>
    </cfRule>
  </conditionalFormatting>
  <conditionalFormatting sqref="E8:G8">
    <cfRule type="containsText" dxfId="517" priority="524" operator="containsText" text="5">
      <formula>NOT(ISERROR(SEARCH("5",E8)))</formula>
    </cfRule>
    <cfRule type="containsText" dxfId="516" priority="525" operator="containsText" text="4">
      <formula>NOT(ISERROR(SEARCH("4",E8)))</formula>
    </cfRule>
    <cfRule type="containsText" dxfId="515" priority="526" operator="containsText" text="3">
      <formula>NOT(ISERROR(SEARCH("3",E8)))</formula>
    </cfRule>
  </conditionalFormatting>
  <conditionalFormatting sqref="E8:G8">
    <cfRule type="containsText" dxfId="514" priority="519" operator="containsText" text="5">
      <formula>NOT(ISERROR(SEARCH("5",E8)))</formula>
    </cfRule>
    <cfRule type="containsText" dxfId="513" priority="520" operator="containsText" text="4">
      <formula>NOT(ISERROR(SEARCH("4",E8)))</formula>
    </cfRule>
    <cfRule type="containsText" dxfId="512" priority="521" operator="containsText" text="3">
      <formula>NOT(ISERROR(SEARCH("3",E8)))</formula>
    </cfRule>
    <cfRule type="containsText" dxfId="511" priority="522" operator="containsText" text="2">
      <formula>NOT(ISERROR(SEARCH("2",E8)))</formula>
    </cfRule>
    <cfRule type="containsText" dxfId="510" priority="523" operator="containsText" text="1">
      <formula>NOT(ISERROR(SEARCH("1",E8)))</formula>
    </cfRule>
  </conditionalFormatting>
  <conditionalFormatting sqref="E79:G79">
    <cfRule type="containsText" dxfId="509" priority="514" operator="containsText" text="5">
      <formula>NOT(ISERROR(SEARCH("5",E79)))</formula>
    </cfRule>
    <cfRule type="containsText" dxfId="508" priority="515" operator="containsText" text="4">
      <formula>NOT(ISERROR(SEARCH("4",E79)))</formula>
    </cfRule>
    <cfRule type="containsText" dxfId="507" priority="516" operator="containsText" text="3">
      <formula>NOT(ISERROR(SEARCH("3",E79)))</formula>
    </cfRule>
    <cfRule type="containsText" dxfId="506" priority="517" operator="containsText" text="2">
      <formula>NOT(ISERROR(SEARCH("2",E79)))</formula>
    </cfRule>
    <cfRule type="containsText" dxfId="505" priority="518" operator="containsText" text="1">
      <formula>NOT(ISERROR(SEARCH("1",E79)))</formula>
    </cfRule>
  </conditionalFormatting>
  <conditionalFormatting sqref="E9:G9">
    <cfRule type="containsText" dxfId="504" priority="511" operator="containsText" text="5">
      <formula>NOT(ISERROR(SEARCH("5",E9)))</formula>
    </cfRule>
    <cfRule type="containsText" dxfId="503" priority="512" operator="containsText" text="4">
      <formula>NOT(ISERROR(SEARCH("4",E9)))</formula>
    </cfRule>
    <cfRule type="containsText" dxfId="502" priority="513" operator="containsText" text="3">
      <formula>NOT(ISERROR(SEARCH("3",E9)))</formula>
    </cfRule>
  </conditionalFormatting>
  <conditionalFormatting sqref="E9:G9">
    <cfRule type="containsText" dxfId="501" priority="506" operator="containsText" text="5">
      <formula>NOT(ISERROR(SEARCH("5",E9)))</formula>
    </cfRule>
    <cfRule type="containsText" dxfId="500" priority="507" operator="containsText" text="4">
      <formula>NOT(ISERROR(SEARCH("4",E9)))</formula>
    </cfRule>
    <cfRule type="containsText" dxfId="499" priority="508" operator="containsText" text="3">
      <formula>NOT(ISERROR(SEARCH("3",E9)))</formula>
    </cfRule>
    <cfRule type="containsText" dxfId="498" priority="509" operator="containsText" text="2">
      <formula>NOT(ISERROR(SEARCH("2",E9)))</formula>
    </cfRule>
    <cfRule type="containsText" dxfId="497" priority="510" operator="containsText" text="1">
      <formula>NOT(ISERROR(SEARCH("1",E9)))</formula>
    </cfRule>
  </conditionalFormatting>
  <conditionalFormatting sqref="E80:G80">
    <cfRule type="containsText" dxfId="496" priority="501" operator="containsText" text="5">
      <formula>NOT(ISERROR(SEARCH("5",E80)))</formula>
    </cfRule>
    <cfRule type="containsText" dxfId="495" priority="502" operator="containsText" text="4">
      <formula>NOT(ISERROR(SEARCH("4",E80)))</formula>
    </cfRule>
    <cfRule type="containsText" dxfId="494" priority="503" operator="containsText" text="3">
      <formula>NOT(ISERROR(SEARCH("3",E80)))</formula>
    </cfRule>
    <cfRule type="containsText" dxfId="493" priority="504" operator="containsText" text="2">
      <formula>NOT(ISERROR(SEARCH("2",E80)))</formula>
    </cfRule>
    <cfRule type="containsText" dxfId="492" priority="505" operator="containsText" text="1">
      <formula>NOT(ISERROR(SEARCH("1",E80)))</formula>
    </cfRule>
  </conditionalFormatting>
  <conditionalFormatting sqref="E10:G10">
    <cfRule type="containsText" dxfId="491" priority="498" operator="containsText" text="5">
      <formula>NOT(ISERROR(SEARCH("5",E10)))</formula>
    </cfRule>
    <cfRule type="containsText" dxfId="490" priority="499" operator="containsText" text="4">
      <formula>NOT(ISERROR(SEARCH("4",E10)))</formula>
    </cfRule>
    <cfRule type="containsText" dxfId="489" priority="500" operator="containsText" text="3">
      <formula>NOT(ISERROR(SEARCH("3",E10)))</formula>
    </cfRule>
  </conditionalFormatting>
  <conditionalFormatting sqref="E10:G10">
    <cfRule type="containsText" dxfId="488" priority="493" operator="containsText" text="5">
      <formula>NOT(ISERROR(SEARCH("5",E10)))</formula>
    </cfRule>
    <cfRule type="containsText" dxfId="487" priority="494" operator="containsText" text="4">
      <formula>NOT(ISERROR(SEARCH("4",E10)))</formula>
    </cfRule>
    <cfRule type="containsText" dxfId="486" priority="495" operator="containsText" text="3">
      <formula>NOT(ISERROR(SEARCH("3",E10)))</formula>
    </cfRule>
    <cfRule type="containsText" dxfId="485" priority="496" operator="containsText" text="2">
      <formula>NOT(ISERROR(SEARCH("2",E10)))</formula>
    </cfRule>
    <cfRule type="containsText" dxfId="484" priority="497" operator="containsText" text="1">
      <formula>NOT(ISERROR(SEARCH("1",E10)))</formula>
    </cfRule>
  </conditionalFormatting>
  <conditionalFormatting sqref="E81:G81">
    <cfRule type="containsText" dxfId="483" priority="488" operator="containsText" text="5">
      <formula>NOT(ISERROR(SEARCH("5",E81)))</formula>
    </cfRule>
    <cfRule type="containsText" dxfId="482" priority="489" operator="containsText" text="4">
      <formula>NOT(ISERROR(SEARCH("4",E81)))</formula>
    </cfRule>
    <cfRule type="containsText" dxfId="481" priority="490" operator="containsText" text="3">
      <formula>NOT(ISERROR(SEARCH("3",E81)))</formula>
    </cfRule>
    <cfRule type="containsText" dxfId="480" priority="491" operator="containsText" text="2">
      <formula>NOT(ISERROR(SEARCH("2",E81)))</formula>
    </cfRule>
    <cfRule type="containsText" dxfId="479" priority="492" operator="containsText" text="1">
      <formula>NOT(ISERROR(SEARCH("1",E81)))</formula>
    </cfRule>
  </conditionalFormatting>
  <conditionalFormatting sqref="E11:G13">
    <cfRule type="containsText" dxfId="478" priority="480" operator="containsText" text="5">
      <formula>NOT(ISERROR(SEARCH("5",E11)))</formula>
    </cfRule>
    <cfRule type="containsText" dxfId="477" priority="481" operator="containsText" text="4">
      <formula>NOT(ISERROR(SEARCH("4",E11)))</formula>
    </cfRule>
    <cfRule type="containsText" dxfId="476" priority="482" operator="containsText" text="3">
      <formula>NOT(ISERROR(SEARCH("3",E11)))</formula>
    </cfRule>
    <cfRule type="containsText" dxfId="475" priority="483" operator="containsText" text="2">
      <formula>NOT(ISERROR(SEARCH("2",E11)))</formula>
    </cfRule>
    <cfRule type="containsText" dxfId="474" priority="484" operator="containsText" text="1">
      <formula>NOT(ISERROR(SEARCH("1",E11)))</formula>
    </cfRule>
  </conditionalFormatting>
  <conditionalFormatting sqref="E11:G13">
    <cfRule type="containsText" dxfId="473" priority="485" operator="containsText" text="5">
      <formula>NOT(ISERROR(SEARCH("5",E11)))</formula>
    </cfRule>
    <cfRule type="containsText" dxfId="472" priority="486" operator="containsText" text="4">
      <formula>NOT(ISERROR(SEARCH("4",E11)))</formula>
    </cfRule>
    <cfRule type="containsText" dxfId="471" priority="487" operator="containsText" text="3">
      <formula>NOT(ISERROR(SEARCH("3",E11)))</formula>
    </cfRule>
  </conditionalFormatting>
  <conditionalFormatting sqref="E82:G84">
    <cfRule type="containsText" dxfId="470" priority="472" operator="containsText" text="5">
      <formula>NOT(ISERROR(SEARCH("5",E82)))</formula>
    </cfRule>
    <cfRule type="containsText" dxfId="469" priority="473" operator="containsText" text="4">
      <formula>NOT(ISERROR(SEARCH("4",E82)))</formula>
    </cfRule>
    <cfRule type="containsText" dxfId="468" priority="474" operator="containsText" text="3">
      <formula>NOT(ISERROR(SEARCH("3",E82)))</formula>
    </cfRule>
    <cfRule type="containsText" dxfId="467" priority="475" operator="containsText" text="2">
      <formula>NOT(ISERROR(SEARCH("2",E82)))</formula>
    </cfRule>
    <cfRule type="containsText" dxfId="466" priority="476" operator="containsText" text="1">
      <formula>NOT(ISERROR(SEARCH("1",E82)))</formula>
    </cfRule>
  </conditionalFormatting>
  <conditionalFormatting sqref="E82:G84">
    <cfRule type="containsText" dxfId="465" priority="477" operator="containsText" text="5">
      <formula>NOT(ISERROR(SEARCH("5",E82)))</formula>
    </cfRule>
    <cfRule type="containsText" dxfId="464" priority="478" operator="containsText" text="4">
      <formula>NOT(ISERROR(SEARCH("4",E82)))</formula>
    </cfRule>
    <cfRule type="containsText" dxfId="463" priority="479" operator="containsText" text="3">
      <formula>NOT(ISERROR(SEARCH("3",E82)))</formula>
    </cfRule>
  </conditionalFormatting>
  <conditionalFormatting sqref="E16:I16">
    <cfRule type="containsText" dxfId="462" priority="464" operator="containsText" text="5">
      <formula>NOT(ISERROR(SEARCH("5",E16)))</formula>
    </cfRule>
    <cfRule type="containsText" dxfId="461" priority="465" operator="containsText" text="4">
      <formula>NOT(ISERROR(SEARCH("4",E16)))</formula>
    </cfRule>
    <cfRule type="containsText" dxfId="460" priority="466" operator="containsText" text="3">
      <formula>NOT(ISERROR(SEARCH("3",E16)))</formula>
    </cfRule>
    <cfRule type="containsText" dxfId="459" priority="467" operator="containsText" text="2">
      <formula>NOT(ISERROR(SEARCH("2",E16)))</formula>
    </cfRule>
    <cfRule type="containsText" dxfId="458" priority="468" operator="containsText" text="1">
      <formula>NOT(ISERROR(SEARCH("1",E16)))</formula>
    </cfRule>
  </conditionalFormatting>
  <conditionalFormatting sqref="E16:I16">
    <cfRule type="containsText" dxfId="457" priority="469" operator="containsText" text="5">
      <formula>NOT(ISERROR(SEARCH("5",E16)))</formula>
    </cfRule>
    <cfRule type="containsText" dxfId="456" priority="470" operator="containsText" text="4">
      <formula>NOT(ISERROR(SEARCH("4",E16)))</formula>
    </cfRule>
    <cfRule type="containsText" dxfId="455" priority="471" operator="containsText" text="3">
      <formula>NOT(ISERROR(SEARCH("3",E16)))</formula>
    </cfRule>
  </conditionalFormatting>
  <conditionalFormatting sqref="E87:I87">
    <cfRule type="containsText" dxfId="454" priority="456" operator="containsText" text="5">
      <formula>NOT(ISERROR(SEARCH("5",E87)))</formula>
    </cfRule>
    <cfRule type="containsText" dxfId="453" priority="457" operator="containsText" text="4">
      <formula>NOT(ISERROR(SEARCH("4",E87)))</formula>
    </cfRule>
    <cfRule type="containsText" dxfId="452" priority="458" operator="containsText" text="3">
      <formula>NOT(ISERROR(SEARCH("3",E87)))</formula>
    </cfRule>
    <cfRule type="containsText" dxfId="451" priority="459" operator="containsText" text="2">
      <formula>NOT(ISERROR(SEARCH("2",E87)))</formula>
    </cfRule>
    <cfRule type="containsText" dxfId="450" priority="460" operator="containsText" text="1">
      <formula>NOT(ISERROR(SEARCH("1",E87)))</formula>
    </cfRule>
  </conditionalFormatting>
  <conditionalFormatting sqref="E87:I87">
    <cfRule type="containsText" dxfId="449" priority="461" operator="containsText" text="5">
      <formula>NOT(ISERROR(SEARCH("5",E87)))</formula>
    </cfRule>
    <cfRule type="containsText" dxfId="448" priority="462" operator="containsText" text="4">
      <formula>NOT(ISERROR(SEARCH("4",E87)))</formula>
    </cfRule>
    <cfRule type="containsText" dxfId="447" priority="463" operator="containsText" text="3">
      <formula>NOT(ISERROR(SEARCH("3",E87)))</formula>
    </cfRule>
  </conditionalFormatting>
  <conditionalFormatting sqref="E17:F17">
    <cfRule type="containsText" dxfId="446" priority="448" operator="containsText" text="5">
      <formula>NOT(ISERROR(SEARCH("5",E17)))</formula>
    </cfRule>
    <cfRule type="containsText" dxfId="445" priority="449" operator="containsText" text="4">
      <formula>NOT(ISERROR(SEARCH("4",E17)))</formula>
    </cfRule>
    <cfRule type="containsText" dxfId="444" priority="450" operator="containsText" text="3">
      <formula>NOT(ISERROR(SEARCH("3",E17)))</formula>
    </cfRule>
    <cfRule type="containsText" dxfId="443" priority="451" operator="containsText" text="2">
      <formula>NOT(ISERROR(SEARCH("2",E17)))</formula>
    </cfRule>
    <cfRule type="containsText" dxfId="442" priority="452" operator="containsText" text="1">
      <formula>NOT(ISERROR(SEARCH("1",E17)))</formula>
    </cfRule>
  </conditionalFormatting>
  <conditionalFormatting sqref="E17:F17">
    <cfRule type="containsText" dxfId="441" priority="453" operator="containsText" text="5">
      <formula>NOT(ISERROR(SEARCH("5",E17)))</formula>
    </cfRule>
    <cfRule type="containsText" dxfId="440" priority="454" operator="containsText" text="4">
      <formula>NOT(ISERROR(SEARCH("4",E17)))</formula>
    </cfRule>
    <cfRule type="containsText" dxfId="439" priority="455" operator="containsText" text="3">
      <formula>NOT(ISERROR(SEARCH("3",E17)))</formula>
    </cfRule>
  </conditionalFormatting>
  <conditionalFormatting sqref="E88:F88">
    <cfRule type="containsText" dxfId="438" priority="440" operator="containsText" text="5">
      <formula>NOT(ISERROR(SEARCH("5",E88)))</formula>
    </cfRule>
    <cfRule type="containsText" dxfId="437" priority="441" operator="containsText" text="4">
      <formula>NOT(ISERROR(SEARCH("4",E88)))</formula>
    </cfRule>
    <cfRule type="containsText" dxfId="436" priority="442" operator="containsText" text="3">
      <formula>NOT(ISERROR(SEARCH("3",E88)))</formula>
    </cfRule>
    <cfRule type="containsText" dxfId="435" priority="443" operator="containsText" text="2">
      <formula>NOT(ISERROR(SEARCH("2",E88)))</formula>
    </cfRule>
    <cfRule type="containsText" dxfId="434" priority="444" operator="containsText" text="1">
      <formula>NOT(ISERROR(SEARCH("1",E88)))</formula>
    </cfRule>
  </conditionalFormatting>
  <conditionalFormatting sqref="E88:F88">
    <cfRule type="containsText" dxfId="433" priority="445" operator="containsText" text="5">
      <formula>NOT(ISERROR(SEARCH("5",E88)))</formula>
    </cfRule>
    <cfRule type="containsText" dxfId="432" priority="446" operator="containsText" text="4">
      <formula>NOT(ISERROR(SEARCH("4",E88)))</formula>
    </cfRule>
    <cfRule type="containsText" dxfId="431" priority="447" operator="containsText" text="3">
      <formula>NOT(ISERROR(SEARCH("3",E88)))</formula>
    </cfRule>
  </conditionalFormatting>
  <conditionalFormatting sqref="E91:F94">
    <cfRule type="containsText" dxfId="430" priority="437" operator="containsText" text="5">
      <formula>NOT(ISERROR(SEARCH("5",E91)))</formula>
    </cfRule>
    <cfRule type="containsText" dxfId="429" priority="438" operator="containsText" text="4">
      <formula>NOT(ISERROR(SEARCH("4",E91)))</formula>
    </cfRule>
    <cfRule type="containsText" dxfId="428" priority="439" operator="containsText" text="3">
      <formula>NOT(ISERROR(SEARCH("3",E91)))</formula>
    </cfRule>
  </conditionalFormatting>
  <conditionalFormatting sqref="E95:F95">
    <cfRule type="containsText" dxfId="427" priority="434" operator="containsText" text="5">
      <formula>NOT(ISERROR(SEARCH("5",E95)))</formula>
    </cfRule>
    <cfRule type="containsText" dxfId="426" priority="435" operator="containsText" text="4">
      <formula>NOT(ISERROR(SEARCH("4",E95)))</formula>
    </cfRule>
    <cfRule type="containsText" dxfId="425" priority="436" operator="containsText" text="3">
      <formula>NOT(ISERROR(SEARCH("3",E95)))</formula>
    </cfRule>
  </conditionalFormatting>
  <conditionalFormatting sqref="E25:G26">
    <cfRule type="containsText" dxfId="424" priority="426" operator="containsText" text="5">
      <formula>NOT(ISERROR(SEARCH("5",E25)))</formula>
    </cfRule>
    <cfRule type="containsText" dxfId="423" priority="427" operator="containsText" text="4">
      <formula>NOT(ISERROR(SEARCH("4",E25)))</formula>
    </cfRule>
    <cfRule type="containsText" dxfId="422" priority="428" operator="containsText" text="3">
      <formula>NOT(ISERROR(SEARCH("3",E25)))</formula>
    </cfRule>
    <cfRule type="containsText" dxfId="421" priority="429" operator="containsText" text="2">
      <formula>NOT(ISERROR(SEARCH("2",E25)))</formula>
    </cfRule>
    <cfRule type="containsText" dxfId="420" priority="430" operator="containsText" text="1">
      <formula>NOT(ISERROR(SEARCH("1",E25)))</formula>
    </cfRule>
  </conditionalFormatting>
  <conditionalFormatting sqref="E25:G26">
    <cfRule type="containsText" dxfId="419" priority="431" operator="containsText" text="5">
      <formula>NOT(ISERROR(SEARCH("5",E25)))</formula>
    </cfRule>
    <cfRule type="containsText" dxfId="418" priority="432" operator="containsText" text="4">
      <formula>NOT(ISERROR(SEARCH("4",E25)))</formula>
    </cfRule>
    <cfRule type="containsText" dxfId="417" priority="433" operator="containsText" text="3">
      <formula>NOT(ISERROR(SEARCH("3",E25)))</formula>
    </cfRule>
  </conditionalFormatting>
  <conditionalFormatting sqref="E96:G97">
    <cfRule type="containsText" dxfId="416" priority="421" operator="containsText" text="5">
      <formula>NOT(ISERROR(SEARCH("5",E96)))</formula>
    </cfRule>
    <cfRule type="containsText" dxfId="415" priority="422" operator="containsText" text="4">
      <formula>NOT(ISERROR(SEARCH("4",E96)))</formula>
    </cfRule>
    <cfRule type="containsText" dxfId="414" priority="423" operator="containsText" text="3">
      <formula>NOT(ISERROR(SEARCH("3",E96)))</formula>
    </cfRule>
    <cfRule type="containsText" dxfId="413" priority="424" operator="containsText" text="2">
      <formula>NOT(ISERROR(SEARCH("2",E96)))</formula>
    </cfRule>
    <cfRule type="containsText" dxfId="412" priority="425" operator="containsText" text="1">
      <formula>NOT(ISERROR(SEARCH("1",E96)))</formula>
    </cfRule>
  </conditionalFormatting>
  <conditionalFormatting sqref="G27">
    <cfRule type="containsText" dxfId="411" priority="418" operator="containsText" text="5">
      <formula>NOT(ISERROR(SEARCH("5",G27)))</formula>
    </cfRule>
    <cfRule type="containsText" dxfId="410" priority="419" operator="containsText" text="4">
      <formula>NOT(ISERROR(SEARCH("4",G27)))</formula>
    </cfRule>
    <cfRule type="containsText" dxfId="409" priority="420" operator="containsText" text="3">
      <formula>NOT(ISERROR(SEARCH("3",G27)))</formula>
    </cfRule>
  </conditionalFormatting>
  <conditionalFormatting sqref="G27">
    <cfRule type="containsText" dxfId="408" priority="413" operator="containsText" text="5">
      <formula>NOT(ISERROR(SEARCH("5",G27)))</formula>
    </cfRule>
    <cfRule type="containsText" dxfId="407" priority="414" operator="containsText" text="4">
      <formula>NOT(ISERROR(SEARCH("4",G27)))</formula>
    </cfRule>
    <cfRule type="containsText" dxfId="406" priority="415" operator="containsText" text="3">
      <formula>NOT(ISERROR(SEARCH("3",G27)))</formula>
    </cfRule>
    <cfRule type="containsText" dxfId="405" priority="416" operator="containsText" text="2">
      <formula>NOT(ISERROR(SEARCH("2",G27)))</formula>
    </cfRule>
    <cfRule type="containsText" dxfId="404" priority="417" operator="containsText" text="1">
      <formula>NOT(ISERROR(SEARCH("1",G27)))</formula>
    </cfRule>
  </conditionalFormatting>
  <conditionalFormatting sqref="E27:F27">
    <cfRule type="containsText" dxfId="403" priority="410" operator="containsText" text="5">
      <formula>NOT(ISERROR(SEARCH("5",E27)))</formula>
    </cfRule>
    <cfRule type="containsText" dxfId="402" priority="411" operator="containsText" text="4">
      <formula>NOT(ISERROR(SEARCH("4",E27)))</formula>
    </cfRule>
    <cfRule type="containsText" dxfId="401" priority="412" operator="containsText" text="3">
      <formula>NOT(ISERROR(SEARCH("3",E27)))</formula>
    </cfRule>
  </conditionalFormatting>
  <conditionalFormatting sqref="E27:F27">
    <cfRule type="containsText" dxfId="400" priority="405" operator="containsText" text="5">
      <formula>NOT(ISERROR(SEARCH("5",E27)))</formula>
    </cfRule>
    <cfRule type="containsText" dxfId="399" priority="406" operator="containsText" text="4">
      <formula>NOT(ISERROR(SEARCH("4",E27)))</formula>
    </cfRule>
    <cfRule type="containsText" dxfId="398" priority="407" operator="containsText" text="3">
      <formula>NOT(ISERROR(SEARCH("3",E27)))</formula>
    </cfRule>
    <cfRule type="containsText" dxfId="397" priority="408" operator="containsText" text="2">
      <formula>NOT(ISERROR(SEARCH("2",E27)))</formula>
    </cfRule>
    <cfRule type="containsText" dxfId="396" priority="409" operator="containsText" text="1">
      <formula>NOT(ISERROR(SEARCH("1",E27)))</formula>
    </cfRule>
  </conditionalFormatting>
  <conditionalFormatting sqref="G98">
    <cfRule type="containsText" dxfId="395" priority="402" operator="containsText" text="5">
      <formula>NOT(ISERROR(SEARCH("5",G98)))</formula>
    </cfRule>
    <cfRule type="containsText" dxfId="394" priority="403" operator="containsText" text="4">
      <formula>NOT(ISERROR(SEARCH("4",G98)))</formula>
    </cfRule>
    <cfRule type="containsText" dxfId="393" priority="404" operator="containsText" text="3">
      <formula>NOT(ISERROR(SEARCH("3",G98)))</formula>
    </cfRule>
  </conditionalFormatting>
  <conditionalFormatting sqref="G98">
    <cfRule type="containsText" dxfId="392" priority="397" operator="containsText" text="5">
      <formula>NOT(ISERROR(SEARCH("5",G98)))</formula>
    </cfRule>
    <cfRule type="containsText" dxfId="391" priority="398" operator="containsText" text="4">
      <formula>NOT(ISERROR(SEARCH("4",G98)))</formula>
    </cfRule>
    <cfRule type="containsText" dxfId="390" priority="399" operator="containsText" text="3">
      <formula>NOT(ISERROR(SEARCH("3",G98)))</formula>
    </cfRule>
    <cfRule type="containsText" dxfId="389" priority="400" operator="containsText" text="2">
      <formula>NOT(ISERROR(SEARCH("2",G98)))</formula>
    </cfRule>
    <cfRule type="containsText" dxfId="388" priority="401" operator="containsText" text="1">
      <formula>NOT(ISERROR(SEARCH("1",G98)))</formula>
    </cfRule>
  </conditionalFormatting>
  <conditionalFormatting sqref="E98:F98">
    <cfRule type="containsText" dxfId="387" priority="394" operator="containsText" text="5">
      <formula>NOT(ISERROR(SEARCH("5",E98)))</formula>
    </cfRule>
    <cfRule type="containsText" dxfId="386" priority="395" operator="containsText" text="4">
      <formula>NOT(ISERROR(SEARCH("4",E98)))</formula>
    </cfRule>
    <cfRule type="containsText" dxfId="385" priority="396" operator="containsText" text="3">
      <formula>NOT(ISERROR(SEARCH("3",E98)))</formula>
    </cfRule>
  </conditionalFormatting>
  <conditionalFormatting sqref="E98:F98">
    <cfRule type="containsText" dxfId="384" priority="389" operator="containsText" text="5">
      <formula>NOT(ISERROR(SEARCH("5",E98)))</formula>
    </cfRule>
    <cfRule type="containsText" dxfId="383" priority="390" operator="containsText" text="4">
      <formula>NOT(ISERROR(SEARCH("4",E98)))</formula>
    </cfRule>
    <cfRule type="containsText" dxfId="382" priority="391" operator="containsText" text="3">
      <formula>NOT(ISERROR(SEARCH("3",E98)))</formula>
    </cfRule>
    <cfRule type="containsText" dxfId="381" priority="392" operator="containsText" text="2">
      <formula>NOT(ISERROR(SEARCH("2",E98)))</formula>
    </cfRule>
    <cfRule type="containsText" dxfId="380" priority="393" operator="containsText" text="1">
      <formula>NOT(ISERROR(SEARCH("1",E98)))</formula>
    </cfRule>
  </conditionalFormatting>
  <conditionalFormatting sqref="E28:H28">
    <cfRule type="containsText" dxfId="379" priority="381" operator="containsText" text="5">
      <formula>NOT(ISERROR(SEARCH("5",E28)))</formula>
    </cfRule>
  </conditionalFormatting>
  <conditionalFormatting sqref="E28:H28">
    <cfRule type="containsText" dxfId="378" priority="386" operator="containsText" text="5">
      <formula>NOT(ISERROR(SEARCH("5",E28)))</formula>
    </cfRule>
    <cfRule type="containsText" dxfId="377" priority="387" operator="containsText" text="4">
      <formula>NOT(ISERROR(SEARCH("4",E28)))</formula>
    </cfRule>
    <cfRule type="containsText" dxfId="376" priority="388" operator="containsText" text="3">
      <formula>NOT(ISERROR(SEARCH("3",E28)))</formula>
    </cfRule>
  </conditionalFormatting>
  <conditionalFormatting sqref="E28:H28">
    <cfRule type="containsText" dxfId="375" priority="384" operator="containsText" text="2">
      <formula>NOT(ISERROR(SEARCH("2",E28)))</formula>
    </cfRule>
  </conditionalFormatting>
  <conditionalFormatting sqref="E28:H28">
    <cfRule type="containsText" dxfId="374" priority="385" operator="containsText" text="1">
      <formula>NOT(ISERROR(SEARCH("1",E28)))</formula>
    </cfRule>
  </conditionalFormatting>
  <conditionalFormatting sqref="E28:H28">
    <cfRule type="containsText" dxfId="373" priority="382" operator="containsText" text="4">
      <formula>NOT(ISERROR(SEARCH("4",E28)))</formula>
    </cfRule>
    <cfRule type="containsText" dxfId="372" priority="383" operator="containsText" text="3">
      <formula>NOT(ISERROR(SEARCH("3",E28)))</formula>
    </cfRule>
  </conditionalFormatting>
  <conditionalFormatting sqref="E99:H99">
    <cfRule type="containsText" dxfId="371" priority="376" operator="containsText" text="5">
      <formula>NOT(ISERROR(SEARCH("5",E99)))</formula>
    </cfRule>
    <cfRule type="containsText" dxfId="370" priority="377" operator="containsText" text="4">
      <formula>NOT(ISERROR(SEARCH("4",E99)))</formula>
    </cfRule>
    <cfRule type="containsText" dxfId="369" priority="378" operator="containsText" text="3">
      <formula>NOT(ISERROR(SEARCH("3",E99)))</formula>
    </cfRule>
    <cfRule type="containsText" dxfId="368" priority="379" operator="containsText" text="2">
      <formula>NOT(ISERROR(SEARCH("2",E99)))</formula>
    </cfRule>
    <cfRule type="containsText" dxfId="367" priority="380" operator="containsText" text="1">
      <formula>NOT(ISERROR(SEARCH("1",E99)))</formula>
    </cfRule>
  </conditionalFormatting>
  <conditionalFormatting sqref="E29:H29">
    <cfRule type="containsText" dxfId="366" priority="368" operator="containsText" text="5">
      <formula>NOT(ISERROR(SEARCH("5",E29)))</formula>
    </cfRule>
  </conditionalFormatting>
  <conditionalFormatting sqref="E29:H29">
    <cfRule type="containsText" dxfId="365" priority="373" operator="containsText" text="5">
      <formula>NOT(ISERROR(SEARCH("5",E29)))</formula>
    </cfRule>
    <cfRule type="containsText" dxfId="364" priority="374" operator="containsText" text="4">
      <formula>NOT(ISERROR(SEARCH("4",E29)))</formula>
    </cfRule>
    <cfRule type="containsText" dxfId="363" priority="375" operator="containsText" text="3">
      <formula>NOT(ISERROR(SEARCH("3",E29)))</formula>
    </cfRule>
  </conditionalFormatting>
  <conditionalFormatting sqref="E29:H29">
    <cfRule type="containsText" dxfId="362" priority="371" operator="containsText" text="2">
      <formula>NOT(ISERROR(SEARCH("2",E29)))</formula>
    </cfRule>
  </conditionalFormatting>
  <conditionalFormatting sqref="E29:H29">
    <cfRule type="containsText" dxfId="361" priority="372" operator="containsText" text="1">
      <formula>NOT(ISERROR(SEARCH("1",E29)))</formula>
    </cfRule>
  </conditionalFormatting>
  <conditionalFormatting sqref="E29:H29">
    <cfRule type="containsText" dxfId="360" priority="369" operator="containsText" text="4">
      <formula>NOT(ISERROR(SEARCH("4",E29)))</formula>
    </cfRule>
    <cfRule type="containsText" dxfId="359" priority="370" operator="containsText" text="3">
      <formula>NOT(ISERROR(SEARCH("3",E29)))</formula>
    </cfRule>
  </conditionalFormatting>
  <conditionalFormatting sqref="E100:H100">
    <cfRule type="containsText" dxfId="358" priority="363" operator="containsText" text="5">
      <formula>NOT(ISERROR(SEARCH("5",E100)))</formula>
    </cfRule>
    <cfRule type="containsText" dxfId="357" priority="364" operator="containsText" text="4">
      <formula>NOT(ISERROR(SEARCH("4",E100)))</formula>
    </cfRule>
    <cfRule type="containsText" dxfId="356" priority="365" operator="containsText" text="3">
      <formula>NOT(ISERROR(SEARCH("3",E100)))</formula>
    </cfRule>
    <cfRule type="containsText" dxfId="355" priority="366" operator="containsText" text="2">
      <formula>NOT(ISERROR(SEARCH("2",E100)))</formula>
    </cfRule>
    <cfRule type="containsText" dxfId="354" priority="367" operator="containsText" text="1">
      <formula>NOT(ISERROR(SEARCH("1",E100)))</formula>
    </cfRule>
  </conditionalFormatting>
  <conditionalFormatting sqref="E30:I30">
    <cfRule type="containsText" dxfId="353" priority="355" operator="containsText" text="5">
      <formula>NOT(ISERROR(SEARCH("5",E30)))</formula>
    </cfRule>
  </conditionalFormatting>
  <conditionalFormatting sqref="E30:I30">
    <cfRule type="containsText" dxfId="352" priority="360" operator="containsText" text="5">
      <formula>NOT(ISERROR(SEARCH("5",E30)))</formula>
    </cfRule>
    <cfRule type="containsText" dxfId="351" priority="361" operator="containsText" text="4">
      <formula>NOT(ISERROR(SEARCH("4",E30)))</formula>
    </cfRule>
    <cfRule type="containsText" dxfId="350" priority="362" operator="containsText" text="3">
      <formula>NOT(ISERROR(SEARCH("3",E30)))</formula>
    </cfRule>
  </conditionalFormatting>
  <conditionalFormatting sqref="E30:I30">
    <cfRule type="containsText" dxfId="349" priority="358" operator="containsText" text="2">
      <formula>NOT(ISERROR(SEARCH("2",E30)))</formula>
    </cfRule>
  </conditionalFormatting>
  <conditionalFormatting sqref="E30:I30">
    <cfRule type="containsText" dxfId="348" priority="359" operator="containsText" text="1">
      <formula>NOT(ISERROR(SEARCH("1",E30)))</formula>
    </cfRule>
  </conditionalFormatting>
  <conditionalFormatting sqref="E30:I30">
    <cfRule type="containsText" dxfId="347" priority="356" operator="containsText" text="4">
      <formula>NOT(ISERROR(SEARCH("4",E30)))</formula>
    </cfRule>
    <cfRule type="containsText" dxfId="346" priority="357" operator="containsText" text="3">
      <formula>NOT(ISERROR(SEARCH("3",E30)))</formula>
    </cfRule>
  </conditionalFormatting>
  <conditionalFormatting sqref="E101:I101">
    <cfRule type="containsText" dxfId="345" priority="350" operator="containsText" text="5">
      <formula>NOT(ISERROR(SEARCH("5",E101)))</formula>
    </cfRule>
    <cfRule type="containsText" dxfId="344" priority="351" operator="containsText" text="4">
      <formula>NOT(ISERROR(SEARCH("4",E101)))</formula>
    </cfRule>
    <cfRule type="containsText" dxfId="343" priority="352" operator="containsText" text="3">
      <formula>NOT(ISERROR(SEARCH("3",E101)))</formula>
    </cfRule>
    <cfRule type="containsText" dxfId="342" priority="353" operator="containsText" text="2">
      <formula>NOT(ISERROR(SEARCH("2",E101)))</formula>
    </cfRule>
    <cfRule type="containsText" dxfId="341" priority="354" operator="containsText" text="1">
      <formula>NOT(ISERROR(SEARCH("1",E101)))</formula>
    </cfRule>
  </conditionalFormatting>
  <conditionalFormatting sqref="E102:H102">
    <cfRule type="containsText" dxfId="340" priority="337" operator="containsText" text="5">
      <formula>NOT(ISERROR(SEARCH("5",E102)))</formula>
    </cfRule>
    <cfRule type="containsText" dxfId="339" priority="338" operator="containsText" text="4">
      <formula>NOT(ISERROR(SEARCH("4",E102)))</formula>
    </cfRule>
    <cfRule type="containsText" dxfId="338" priority="339" operator="containsText" text="3">
      <formula>NOT(ISERROR(SEARCH("3",E102)))</formula>
    </cfRule>
    <cfRule type="containsText" dxfId="337" priority="340" operator="containsText" text="2">
      <formula>NOT(ISERROR(SEARCH("2",E102)))</formula>
    </cfRule>
    <cfRule type="containsText" dxfId="336" priority="341" operator="containsText" text="1">
      <formula>NOT(ISERROR(SEARCH("1",E102)))</formula>
    </cfRule>
  </conditionalFormatting>
  <conditionalFormatting sqref="E31:H31">
    <cfRule type="containsText" dxfId="335" priority="329" operator="containsText" text="5">
      <formula>NOT(ISERROR(SEARCH("5",E31)))</formula>
    </cfRule>
  </conditionalFormatting>
  <conditionalFormatting sqref="E31:H31">
    <cfRule type="containsText" dxfId="334" priority="334" operator="containsText" text="5">
      <formula>NOT(ISERROR(SEARCH("5",E31)))</formula>
    </cfRule>
    <cfRule type="containsText" dxfId="333" priority="335" operator="containsText" text="4">
      <formula>NOT(ISERROR(SEARCH("4",E31)))</formula>
    </cfRule>
    <cfRule type="containsText" dxfId="332" priority="336" operator="containsText" text="3">
      <formula>NOT(ISERROR(SEARCH("3",E31)))</formula>
    </cfRule>
  </conditionalFormatting>
  <conditionalFormatting sqref="E31:H31">
    <cfRule type="containsText" dxfId="331" priority="332" operator="containsText" text="2">
      <formula>NOT(ISERROR(SEARCH("2",E31)))</formula>
    </cfRule>
  </conditionalFormatting>
  <conditionalFormatting sqref="E31:H31">
    <cfRule type="containsText" dxfId="330" priority="333" operator="containsText" text="1">
      <formula>NOT(ISERROR(SEARCH("1",E31)))</formula>
    </cfRule>
  </conditionalFormatting>
  <conditionalFormatting sqref="E31:H31">
    <cfRule type="containsText" dxfId="329" priority="330" operator="containsText" text="4">
      <formula>NOT(ISERROR(SEARCH("4",E31)))</formula>
    </cfRule>
    <cfRule type="containsText" dxfId="328" priority="331" operator="containsText" text="3">
      <formula>NOT(ISERROR(SEARCH("3",E31)))</formula>
    </cfRule>
  </conditionalFormatting>
  <conditionalFormatting sqref="E32:H32">
    <cfRule type="containsText" dxfId="327" priority="321" operator="containsText" text="5">
      <formula>NOT(ISERROR(SEARCH("5",E32)))</formula>
    </cfRule>
  </conditionalFormatting>
  <conditionalFormatting sqref="E32:H32">
    <cfRule type="containsText" dxfId="326" priority="326" operator="containsText" text="5">
      <formula>NOT(ISERROR(SEARCH("5",E32)))</formula>
    </cfRule>
    <cfRule type="containsText" dxfId="325" priority="327" operator="containsText" text="4">
      <formula>NOT(ISERROR(SEARCH("4",E32)))</formula>
    </cfRule>
    <cfRule type="containsText" dxfId="324" priority="328" operator="containsText" text="3">
      <formula>NOT(ISERROR(SEARCH("3",E32)))</formula>
    </cfRule>
  </conditionalFormatting>
  <conditionalFormatting sqref="E32:H32">
    <cfRule type="containsText" dxfId="323" priority="324" operator="containsText" text="2">
      <formula>NOT(ISERROR(SEARCH("2",E32)))</formula>
    </cfRule>
  </conditionalFormatting>
  <conditionalFormatting sqref="E32:H32">
    <cfRule type="containsText" dxfId="322" priority="325" operator="containsText" text="1">
      <formula>NOT(ISERROR(SEARCH("1",E32)))</formula>
    </cfRule>
  </conditionalFormatting>
  <conditionalFormatting sqref="E32:H32">
    <cfRule type="containsText" dxfId="321" priority="322" operator="containsText" text="4">
      <formula>NOT(ISERROR(SEARCH("4",E32)))</formula>
    </cfRule>
    <cfRule type="containsText" dxfId="320" priority="323" operator="containsText" text="3">
      <formula>NOT(ISERROR(SEARCH("3",E32)))</formula>
    </cfRule>
  </conditionalFormatting>
  <conditionalFormatting sqref="E103:H103">
    <cfRule type="containsText" dxfId="319" priority="316" operator="containsText" text="5">
      <formula>NOT(ISERROR(SEARCH("5",E103)))</formula>
    </cfRule>
    <cfRule type="containsText" dxfId="318" priority="317" operator="containsText" text="4">
      <formula>NOT(ISERROR(SEARCH("4",E103)))</formula>
    </cfRule>
    <cfRule type="containsText" dxfId="317" priority="318" operator="containsText" text="3">
      <formula>NOT(ISERROR(SEARCH("3",E103)))</formula>
    </cfRule>
    <cfRule type="containsText" dxfId="316" priority="319" operator="containsText" text="2">
      <formula>NOT(ISERROR(SEARCH("2",E103)))</formula>
    </cfRule>
    <cfRule type="containsText" dxfId="315" priority="320" operator="containsText" text="1">
      <formula>NOT(ISERROR(SEARCH("1",E103)))</formula>
    </cfRule>
  </conditionalFormatting>
  <conditionalFormatting sqref="E33:H33">
    <cfRule type="containsText" dxfId="314" priority="308" operator="containsText" text="5">
      <formula>NOT(ISERROR(SEARCH("5",E33)))</formula>
    </cfRule>
  </conditionalFormatting>
  <conditionalFormatting sqref="E33:H33">
    <cfRule type="containsText" dxfId="313" priority="313" operator="containsText" text="5">
      <formula>NOT(ISERROR(SEARCH("5",E33)))</formula>
    </cfRule>
    <cfRule type="containsText" dxfId="312" priority="314" operator="containsText" text="4">
      <formula>NOT(ISERROR(SEARCH("4",E33)))</formula>
    </cfRule>
    <cfRule type="containsText" dxfId="311" priority="315" operator="containsText" text="3">
      <formula>NOT(ISERROR(SEARCH("3",E33)))</formula>
    </cfRule>
  </conditionalFormatting>
  <conditionalFormatting sqref="E33:H33">
    <cfRule type="containsText" dxfId="310" priority="311" operator="containsText" text="2">
      <formula>NOT(ISERROR(SEARCH("2",E33)))</formula>
    </cfRule>
  </conditionalFormatting>
  <conditionalFormatting sqref="E33:H33">
    <cfRule type="containsText" dxfId="309" priority="312" operator="containsText" text="1">
      <formula>NOT(ISERROR(SEARCH("1",E33)))</formula>
    </cfRule>
  </conditionalFormatting>
  <conditionalFormatting sqref="E33:H33">
    <cfRule type="containsText" dxfId="308" priority="309" operator="containsText" text="4">
      <formula>NOT(ISERROR(SEARCH("4",E33)))</formula>
    </cfRule>
    <cfRule type="containsText" dxfId="307" priority="310" operator="containsText" text="3">
      <formula>NOT(ISERROR(SEARCH("3",E33)))</formula>
    </cfRule>
  </conditionalFormatting>
  <conditionalFormatting sqref="E104:H104">
    <cfRule type="containsText" dxfId="306" priority="303" operator="containsText" text="5">
      <formula>NOT(ISERROR(SEARCH("5",E104)))</formula>
    </cfRule>
    <cfRule type="containsText" dxfId="305" priority="304" operator="containsText" text="4">
      <formula>NOT(ISERROR(SEARCH("4",E104)))</formula>
    </cfRule>
    <cfRule type="containsText" dxfId="304" priority="305" operator="containsText" text="3">
      <formula>NOT(ISERROR(SEARCH("3",E104)))</formula>
    </cfRule>
    <cfRule type="containsText" dxfId="303" priority="306" operator="containsText" text="2">
      <formula>NOT(ISERROR(SEARCH("2",E104)))</formula>
    </cfRule>
    <cfRule type="containsText" dxfId="302" priority="307" operator="containsText" text="1">
      <formula>NOT(ISERROR(SEARCH("1",E104)))</formula>
    </cfRule>
  </conditionalFormatting>
  <conditionalFormatting sqref="E34:H34">
    <cfRule type="containsText" dxfId="301" priority="295" operator="containsText" text="5">
      <formula>NOT(ISERROR(SEARCH("5",E34)))</formula>
    </cfRule>
  </conditionalFormatting>
  <conditionalFormatting sqref="E34:H34">
    <cfRule type="containsText" dxfId="300" priority="300" operator="containsText" text="5">
      <formula>NOT(ISERROR(SEARCH("5",E34)))</formula>
    </cfRule>
    <cfRule type="containsText" dxfId="299" priority="301" operator="containsText" text="4">
      <formula>NOT(ISERROR(SEARCH("4",E34)))</formula>
    </cfRule>
    <cfRule type="containsText" dxfId="298" priority="302" operator="containsText" text="3">
      <formula>NOT(ISERROR(SEARCH("3",E34)))</formula>
    </cfRule>
  </conditionalFormatting>
  <conditionalFormatting sqref="E34:H34">
    <cfRule type="containsText" dxfId="297" priority="298" operator="containsText" text="2">
      <formula>NOT(ISERROR(SEARCH("2",E34)))</formula>
    </cfRule>
  </conditionalFormatting>
  <conditionalFormatting sqref="E34:H34">
    <cfRule type="containsText" dxfId="296" priority="299" operator="containsText" text="1">
      <formula>NOT(ISERROR(SEARCH("1",E34)))</formula>
    </cfRule>
  </conditionalFormatting>
  <conditionalFormatting sqref="E34:H34">
    <cfRule type="containsText" dxfId="295" priority="296" operator="containsText" text="4">
      <formula>NOT(ISERROR(SEARCH("4",E34)))</formula>
    </cfRule>
    <cfRule type="containsText" dxfId="294" priority="297" operator="containsText" text="3">
      <formula>NOT(ISERROR(SEARCH("3",E34)))</formula>
    </cfRule>
  </conditionalFormatting>
  <conditionalFormatting sqref="E105:H105">
    <cfRule type="containsText" dxfId="293" priority="290" operator="containsText" text="5">
      <formula>NOT(ISERROR(SEARCH("5",E105)))</formula>
    </cfRule>
    <cfRule type="containsText" dxfId="292" priority="291" operator="containsText" text="4">
      <formula>NOT(ISERROR(SEARCH("4",E105)))</formula>
    </cfRule>
    <cfRule type="containsText" dxfId="291" priority="292" operator="containsText" text="3">
      <formula>NOT(ISERROR(SEARCH("3",E105)))</formula>
    </cfRule>
    <cfRule type="containsText" dxfId="290" priority="293" operator="containsText" text="2">
      <formula>NOT(ISERROR(SEARCH("2",E105)))</formula>
    </cfRule>
    <cfRule type="containsText" dxfId="289" priority="294" operator="containsText" text="1">
      <formula>NOT(ISERROR(SEARCH("1",E105)))</formula>
    </cfRule>
  </conditionalFormatting>
  <conditionalFormatting sqref="E35:H35">
    <cfRule type="containsText" dxfId="288" priority="277" operator="containsText" text="5">
      <formula>NOT(ISERROR(SEARCH("5",E35)))</formula>
    </cfRule>
  </conditionalFormatting>
  <conditionalFormatting sqref="E35:G35">
    <cfRule type="containsText" dxfId="287" priority="287" operator="containsText" text="5">
      <formula>NOT(ISERROR(SEARCH("5",E35)))</formula>
    </cfRule>
    <cfRule type="containsText" dxfId="286" priority="288" operator="containsText" text="4">
      <formula>NOT(ISERROR(SEARCH("4",E35)))</formula>
    </cfRule>
    <cfRule type="containsText" dxfId="285" priority="289" operator="containsText" text="3">
      <formula>NOT(ISERROR(SEARCH("3",E35)))</formula>
    </cfRule>
  </conditionalFormatting>
  <conditionalFormatting sqref="E35:G35">
    <cfRule type="containsText" dxfId="284" priority="285" operator="containsText" text="2">
      <formula>NOT(ISERROR(SEARCH("2",E35)))</formula>
    </cfRule>
  </conditionalFormatting>
  <conditionalFormatting sqref="E35:G35">
    <cfRule type="containsText" dxfId="283" priority="286" operator="containsText" text="1">
      <formula>NOT(ISERROR(SEARCH("1",E35)))</formula>
    </cfRule>
  </conditionalFormatting>
  <conditionalFormatting sqref="E35:H35">
    <cfRule type="containsText" dxfId="282" priority="278" operator="containsText" text="4">
      <formula>NOT(ISERROR(SEARCH("4",E35)))</formula>
    </cfRule>
    <cfRule type="containsText" dxfId="281" priority="279" operator="containsText" text="3">
      <formula>NOT(ISERROR(SEARCH("3",E35)))</formula>
    </cfRule>
  </conditionalFormatting>
  <conditionalFormatting sqref="H35">
    <cfRule type="containsText" dxfId="280" priority="280" operator="containsText" text="2">
      <formula>NOT(ISERROR(SEARCH("2",H35)))</formula>
    </cfRule>
    <cfRule type="containsText" dxfId="279" priority="281" operator="containsText" text="1">
      <formula>NOT(ISERROR(SEARCH("1",H35)))</formula>
    </cfRule>
    <cfRule type="containsText" dxfId="278" priority="282" operator="containsText" text="5">
      <formula>NOT(ISERROR(SEARCH("5",H35)))</formula>
    </cfRule>
    <cfRule type="containsText" dxfId="277" priority="283" operator="containsText" text="4">
      <formula>NOT(ISERROR(SEARCH("4",H35)))</formula>
    </cfRule>
    <cfRule type="containsText" dxfId="276" priority="284" operator="containsText" text="3">
      <formula>NOT(ISERROR(SEARCH("3",H35)))</formula>
    </cfRule>
  </conditionalFormatting>
  <conditionalFormatting sqref="I35">
    <cfRule type="containsText" dxfId="275" priority="269" operator="containsText" text="5">
      <formula>NOT(ISERROR(SEARCH("5",I35)))</formula>
    </cfRule>
    <cfRule type="containsText" dxfId="274" priority="270" operator="containsText" text="4">
      <formula>NOT(ISERROR(SEARCH("4",I35)))</formula>
    </cfRule>
    <cfRule type="containsText" dxfId="273" priority="271" operator="containsText" text="3">
      <formula>NOT(ISERROR(SEARCH("3",I35)))</formula>
    </cfRule>
    <cfRule type="containsText" dxfId="272" priority="272" operator="containsText" text="2">
      <formula>NOT(ISERROR(SEARCH("2",I35)))</formula>
    </cfRule>
    <cfRule type="containsText" dxfId="271" priority="273" operator="containsText" text="1">
      <formula>NOT(ISERROR(SEARCH("1",I35)))</formula>
    </cfRule>
  </conditionalFormatting>
  <conditionalFormatting sqref="I35">
    <cfRule type="containsText" dxfId="270" priority="274" operator="containsText" text="5">
      <formula>NOT(ISERROR(SEARCH("5",I35)))</formula>
    </cfRule>
    <cfRule type="containsText" dxfId="269" priority="275" operator="containsText" text="4">
      <formula>NOT(ISERROR(SEARCH("4",I35)))</formula>
    </cfRule>
    <cfRule type="containsText" dxfId="268" priority="276" operator="containsText" text="3">
      <formula>NOT(ISERROR(SEARCH("3",I35)))</formula>
    </cfRule>
  </conditionalFormatting>
  <conditionalFormatting sqref="E106:I106">
    <cfRule type="containsText" dxfId="267" priority="264" operator="containsText" text="5">
      <formula>NOT(ISERROR(SEARCH("5",E106)))</formula>
    </cfRule>
    <cfRule type="containsText" dxfId="266" priority="265" operator="containsText" text="4">
      <formula>NOT(ISERROR(SEARCH("4",E106)))</formula>
    </cfRule>
    <cfRule type="containsText" dxfId="265" priority="266" operator="containsText" text="3">
      <formula>NOT(ISERROR(SEARCH("3",E106)))</formula>
    </cfRule>
    <cfRule type="containsText" dxfId="264" priority="267" operator="containsText" text="2">
      <formula>NOT(ISERROR(SEARCH("2",E106)))</formula>
    </cfRule>
    <cfRule type="containsText" dxfId="263" priority="268" operator="containsText" text="1">
      <formula>NOT(ISERROR(SEARCH("1",E106)))</formula>
    </cfRule>
  </conditionalFormatting>
  <conditionalFormatting sqref="E36:H36">
    <cfRule type="containsText" dxfId="262" priority="256" operator="containsText" text="5">
      <formula>NOT(ISERROR(SEARCH("5",E36)))</formula>
    </cfRule>
  </conditionalFormatting>
  <conditionalFormatting sqref="E36:G36">
    <cfRule type="containsText" dxfId="261" priority="261" operator="containsText" text="5">
      <formula>NOT(ISERROR(SEARCH("5",E36)))</formula>
    </cfRule>
    <cfRule type="containsText" dxfId="260" priority="262" operator="containsText" text="4">
      <formula>NOT(ISERROR(SEARCH("4",E36)))</formula>
    </cfRule>
    <cfRule type="containsText" dxfId="259" priority="263" operator="containsText" text="3">
      <formula>NOT(ISERROR(SEARCH("3",E36)))</formula>
    </cfRule>
  </conditionalFormatting>
  <conditionalFormatting sqref="E36:G36">
    <cfRule type="containsText" dxfId="258" priority="259" operator="containsText" text="2">
      <formula>NOT(ISERROR(SEARCH("2",E36)))</formula>
    </cfRule>
  </conditionalFormatting>
  <conditionalFormatting sqref="E36:G36">
    <cfRule type="containsText" dxfId="257" priority="260" operator="containsText" text="1">
      <formula>NOT(ISERROR(SEARCH("1",E36)))</formula>
    </cfRule>
  </conditionalFormatting>
  <conditionalFormatting sqref="E36:H36">
    <cfRule type="containsText" dxfId="256" priority="257" operator="containsText" text="4">
      <formula>NOT(ISERROR(SEARCH("4",E36)))</formula>
    </cfRule>
    <cfRule type="containsText" dxfId="255" priority="258" operator="containsText" text="3">
      <formula>NOT(ISERROR(SEARCH("3",E36)))</formula>
    </cfRule>
  </conditionalFormatting>
  <conditionalFormatting sqref="H36">
    <cfRule type="containsText" dxfId="254" priority="251" operator="containsText" text="5">
      <formula>NOT(ISERROR(SEARCH("5",H36)))</formula>
    </cfRule>
    <cfRule type="containsText" dxfId="253" priority="252" operator="containsText" text="4">
      <formula>NOT(ISERROR(SEARCH("4",H36)))</formula>
    </cfRule>
    <cfRule type="containsText" dxfId="252" priority="253" operator="containsText" text="3">
      <formula>NOT(ISERROR(SEARCH("3",H36)))</formula>
    </cfRule>
    <cfRule type="containsText" dxfId="251" priority="254" operator="containsText" text="2">
      <formula>NOT(ISERROR(SEARCH("2",H36)))</formula>
    </cfRule>
    <cfRule type="containsText" dxfId="250" priority="255" operator="containsText" text="1">
      <formula>NOT(ISERROR(SEARCH("1",H36)))</formula>
    </cfRule>
  </conditionalFormatting>
  <conditionalFormatting sqref="I36">
    <cfRule type="containsText" dxfId="249" priority="243" operator="containsText" text="5">
      <formula>NOT(ISERROR(SEARCH("5",I36)))</formula>
    </cfRule>
    <cfRule type="containsText" dxfId="248" priority="244" operator="containsText" text="4">
      <formula>NOT(ISERROR(SEARCH("4",I36)))</formula>
    </cfRule>
    <cfRule type="containsText" dxfId="247" priority="245" operator="containsText" text="3">
      <formula>NOT(ISERROR(SEARCH("3",I36)))</formula>
    </cfRule>
    <cfRule type="containsText" dxfId="246" priority="246" operator="containsText" text="2">
      <formula>NOT(ISERROR(SEARCH("2",I36)))</formula>
    </cfRule>
    <cfRule type="containsText" dxfId="245" priority="247" operator="containsText" text="1">
      <formula>NOT(ISERROR(SEARCH("1",I36)))</formula>
    </cfRule>
  </conditionalFormatting>
  <conditionalFormatting sqref="I36">
    <cfRule type="containsText" dxfId="244" priority="248" operator="containsText" text="5">
      <formula>NOT(ISERROR(SEARCH("5",I36)))</formula>
    </cfRule>
    <cfRule type="containsText" dxfId="243" priority="249" operator="containsText" text="4">
      <formula>NOT(ISERROR(SEARCH("4",I36)))</formula>
    </cfRule>
    <cfRule type="containsText" dxfId="242" priority="250" operator="containsText" text="3">
      <formula>NOT(ISERROR(SEARCH("3",I36)))</formula>
    </cfRule>
  </conditionalFormatting>
  <conditionalFormatting sqref="E107:I107">
    <cfRule type="containsText" dxfId="241" priority="238" operator="containsText" text="5">
      <formula>NOT(ISERROR(SEARCH("5",E107)))</formula>
    </cfRule>
    <cfRule type="containsText" dxfId="240" priority="239" operator="containsText" text="4">
      <formula>NOT(ISERROR(SEARCH("4",E107)))</formula>
    </cfRule>
    <cfRule type="containsText" dxfId="239" priority="240" operator="containsText" text="3">
      <formula>NOT(ISERROR(SEARCH("3",E107)))</formula>
    </cfRule>
    <cfRule type="containsText" dxfId="238" priority="241" operator="containsText" text="2">
      <formula>NOT(ISERROR(SEARCH("2",E107)))</formula>
    </cfRule>
    <cfRule type="containsText" dxfId="237" priority="242" operator="containsText" text="1">
      <formula>NOT(ISERROR(SEARCH("1",E107)))</formula>
    </cfRule>
  </conditionalFormatting>
  <conditionalFormatting sqref="E37:H37">
    <cfRule type="containsText" dxfId="236" priority="230" operator="containsText" text="5">
      <formula>NOT(ISERROR(SEARCH("5",E37)))</formula>
    </cfRule>
  </conditionalFormatting>
  <conditionalFormatting sqref="E37:H37">
    <cfRule type="containsText" dxfId="235" priority="235" operator="containsText" text="5">
      <formula>NOT(ISERROR(SEARCH("5",E37)))</formula>
    </cfRule>
    <cfRule type="containsText" dxfId="234" priority="236" operator="containsText" text="4">
      <formula>NOT(ISERROR(SEARCH("4",E37)))</formula>
    </cfRule>
    <cfRule type="containsText" dxfId="233" priority="237" operator="containsText" text="3">
      <formula>NOT(ISERROR(SEARCH("3",E37)))</formula>
    </cfRule>
  </conditionalFormatting>
  <conditionalFormatting sqref="E37:H37">
    <cfRule type="containsText" dxfId="232" priority="233" operator="containsText" text="2">
      <formula>NOT(ISERROR(SEARCH("2",E37)))</formula>
    </cfRule>
  </conditionalFormatting>
  <conditionalFormatting sqref="E37:H37">
    <cfRule type="containsText" dxfId="231" priority="234" operator="containsText" text="1">
      <formula>NOT(ISERROR(SEARCH("1",E37)))</formula>
    </cfRule>
  </conditionalFormatting>
  <conditionalFormatting sqref="E37:H37">
    <cfRule type="containsText" dxfId="230" priority="231" operator="containsText" text="4">
      <formula>NOT(ISERROR(SEARCH("4",E37)))</formula>
    </cfRule>
    <cfRule type="containsText" dxfId="229" priority="232" operator="containsText" text="3">
      <formula>NOT(ISERROR(SEARCH("3",E37)))</formula>
    </cfRule>
  </conditionalFormatting>
  <conditionalFormatting sqref="I37">
    <cfRule type="containsText" dxfId="228" priority="222" operator="containsText" text="5">
      <formula>NOT(ISERROR(SEARCH("5",I37)))</formula>
    </cfRule>
    <cfRule type="containsText" dxfId="227" priority="223" operator="containsText" text="4">
      <formula>NOT(ISERROR(SEARCH("4",I37)))</formula>
    </cfRule>
    <cfRule type="containsText" dxfId="226" priority="224" operator="containsText" text="3">
      <formula>NOT(ISERROR(SEARCH("3",I37)))</formula>
    </cfRule>
    <cfRule type="containsText" dxfId="225" priority="225" operator="containsText" text="2">
      <formula>NOT(ISERROR(SEARCH("2",I37)))</formula>
    </cfRule>
    <cfRule type="containsText" dxfId="224" priority="226" operator="containsText" text="1">
      <formula>NOT(ISERROR(SEARCH("1",I37)))</formula>
    </cfRule>
  </conditionalFormatting>
  <conditionalFormatting sqref="I37">
    <cfRule type="containsText" dxfId="223" priority="227" operator="containsText" text="5">
      <formula>NOT(ISERROR(SEARCH("5",I37)))</formula>
    </cfRule>
    <cfRule type="containsText" dxfId="222" priority="228" operator="containsText" text="4">
      <formula>NOT(ISERROR(SEARCH("4",I37)))</formula>
    </cfRule>
    <cfRule type="containsText" dxfId="221" priority="229" operator="containsText" text="3">
      <formula>NOT(ISERROR(SEARCH("3",I37)))</formula>
    </cfRule>
  </conditionalFormatting>
  <conditionalFormatting sqref="E108:I108">
    <cfRule type="containsText" dxfId="220" priority="217" operator="containsText" text="5">
      <formula>NOT(ISERROR(SEARCH("5",E108)))</formula>
    </cfRule>
    <cfRule type="containsText" dxfId="219" priority="218" operator="containsText" text="4">
      <formula>NOT(ISERROR(SEARCH("4",E108)))</formula>
    </cfRule>
    <cfRule type="containsText" dxfId="218" priority="219" operator="containsText" text="3">
      <formula>NOT(ISERROR(SEARCH("3",E108)))</formula>
    </cfRule>
    <cfRule type="containsText" dxfId="217" priority="220" operator="containsText" text="2">
      <formula>NOT(ISERROR(SEARCH("2",E108)))</formula>
    </cfRule>
    <cfRule type="containsText" dxfId="216" priority="221" operator="containsText" text="1">
      <formula>NOT(ISERROR(SEARCH("1",E108)))</formula>
    </cfRule>
  </conditionalFormatting>
  <conditionalFormatting sqref="E38:H38">
    <cfRule type="containsText" dxfId="215" priority="209" operator="containsText" text="5">
      <formula>NOT(ISERROR(SEARCH("5",E38)))</formula>
    </cfRule>
  </conditionalFormatting>
  <conditionalFormatting sqref="E38:H38">
    <cfRule type="containsText" dxfId="214" priority="214" operator="containsText" text="5">
      <formula>NOT(ISERROR(SEARCH("5",E38)))</formula>
    </cfRule>
    <cfRule type="containsText" dxfId="213" priority="215" operator="containsText" text="4">
      <formula>NOT(ISERROR(SEARCH("4",E38)))</formula>
    </cfRule>
    <cfRule type="containsText" dxfId="212" priority="216" operator="containsText" text="3">
      <formula>NOT(ISERROR(SEARCH("3",E38)))</formula>
    </cfRule>
  </conditionalFormatting>
  <conditionalFormatting sqref="E38:H38">
    <cfRule type="containsText" dxfId="211" priority="212" operator="containsText" text="2">
      <formula>NOT(ISERROR(SEARCH("2",E38)))</formula>
    </cfRule>
  </conditionalFormatting>
  <conditionalFormatting sqref="E38:H38">
    <cfRule type="containsText" dxfId="210" priority="213" operator="containsText" text="1">
      <formula>NOT(ISERROR(SEARCH("1",E38)))</formula>
    </cfRule>
  </conditionalFormatting>
  <conditionalFormatting sqref="E38:H38">
    <cfRule type="containsText" dxfId="209" priority="210" operator="containsText" text="4">
      <formula>NOT(ISERROR(SEARCH("4",E38)))</formula>
    </cfRule>
    <cfRule type="containsText" dxfId="208" priority="211" operator="containsText" text="3">
      <formula>NOT(ISERROR(SEARCH("3",E38)))</formula>
    </cfRule>
  </conditionalFormatting>
  <conditionalFormatting sqref="I38">
    <cfRule type="containsText" dxfId="207" priority="201" operator="containsText" text="5">
      <formula>NOT(ISERROR(SEARCH("5",I38)))</formula>
    </cfRule>
    <cfRule type="containsText" dxfId="206" priority="202" operator="containsText" text="4">
      <formula>NOT(ISERROR(SEARCH("4",I38)))</formula>
    </cfRule>
    <cfRule type="containsText" dxfId="205" priority="203" operator="containsText" text="3">
      <formula>NOT(ISERROR(SEARCH("3",I38)))</formula>
    </cfRule>
    <cfRule type="containsText" dxfId="204" priority="204" operator="containsText" text="2">
      <formula>NOT(ISERROR(SEARCH("2",I38)))</formula>
    </cfRule>
    <cfRule type="containsText" dxfId="203" priority="205" operator="containsText" text="1">
      <formula>NOT(ISERROR(SEARCH("1",I38)))</formula>
    </cfRule>
  </conditionalFormatting>
  <conditionalFormatting sqref="I38">
    <cfRule type="containsText" dxfId="202" priority="206" operator="containsText" text="5">
      <formula>NOT(ISERROR(SEARCH("5",I38)))</formula>
    </cfRule>
    <cfRule type="containsText" dxfId="201" priority="207" operator="containsText" text="4">
      <formula>NOT(ISERROR(SEARCH("4",I38)))</formula>
    </cfRule>
    <cfRule type="containsText" dxfId="200" priority="208" operator="containsText" text="3">
      <formula>NOT(ISERROR(SEARCH("3",I38)))</formula>
    </cfRule>
  </conditionalFormatting>
  <conditionalFormatting sqref="E109:I109">
    <cfRule type="containsText" dxfId="199" priority="196" operator="containsText" text="5">
      <formula>NOT(ISERROR(SEARCH("5",E109)))</formula>
    </cfRule>
    <cfRule type="containsText" dxfId="198" priority="197" operator="containsText" text="4">
      <formula>NOT(ISERROR(SEARCH("4",E109)))</formula>
    </cfRule>
    <cfRule type="containsText" dxfId="197" priority="198" operator="containsText" text="3">
      <formula>NOT(ISERROR(SEARCH("3",E109)))</formula>
    </cfRule>
    <cfRule type="containsText" dxfId="196" priority="199" operator="containsText" text="2">
      <formula>NOT(ISERROR(SEARCH("2",E109)))</formula>
    </cfRule>
    <cfRule type="containsText" dxfId="195" priority="200" operator="containsText" text="1">
      <formula>NOT(ISERROR(SEARCH("1",E109)))</formula>
    </cfRule>
  </conditionalFormatting>
  <conditionalFormatting sqref="E110:I110">
    <cfRule type="containsText" dxfId="194" priority="191" operator="containsText" text="5">
      <formula>NOT(ISERROR(SEARCH("5",E110)))</formula>
    </cfRule>
    <cfRule type="containsText" dxfId="193" priority="192" operator="containsText" text="4">
      <formula>NOT(ISERROR(SEARCH("4",E110)))</formula>
    </cfRule>
    <cfRule type="containsText" dxfId="192" priority="193" operator="containsText" text="3">
      <formula>NOT(ISERROR(SEARCH("3",E110)))</formula>
    </cfRule>
    <cfRule type="containsText" dxfId="191" priority="194" operator="containsText" text="2">
      <formula>NOT(ISERROR(SEARCH("2",E110)))</formula>
    </cfRule>
    <cfRule type="containsText" dxfId="190" priority="195" operator="containsText" text="1">
      <formula>NOT(ISERROR(SEARCH("1",E110)))</formula>
    </cfRule>
  </conditionalFormatting>
  <conditionalFormatting sqref="E39:H39">
    <cfRule type="containsText" dxfId="189" priority="183" operator="containsText" text="5">
      <formula>NOT(ISERROR(SEARCH("5",E39)))</formula>
    </cfRule>
  </conditionalFormatting>
  <conditionalFormatting sqref="E39:H39">
    <cfRule type="containsText" dxfId="188" priority="188" operator="containsText" text="5">
      <formula>NOT(ISERROR(SEARCH("5",E39)))</formula>
    </cfRule>
    <cfRule type="containsText" dxfId="187" priority="189" operator="containsText" text="4">
      <formula>NOT(ISERROR(SEARCH("4",E39)))</formula>
    </cfRule>
    <cfRule type="containsText" dxfId="186" priority="190" operator="containsText" text="3">
      <formula>NOT(ISERROR(SEARCH("3",E39)))</formula>
    </cfRule>
  </conditionalFormatting>
  <conditionalFormatting sqref="E39:H39">
    <cfRule type="containsText" dxfId="185" priority="186" operator="containsText" text="2">
      <formula>NOT(ISERROR(SEARCH("2",E39)))</formula>
    </cfRule>
  </conditionalFormatting>
  <conditionalFormatting sqref="E39:H39">
    <cfRule type="containsText" dxfId="184" priority="187" operator="containsText" text="1">
      <formula>NOT(ISERROR(SEARCH("1",E39)))</formula>
    </cfRule>
  </conditionalFormatting>
  <conditionalFormatting sqref="E39:H39">
    <cfRule type="containsText" dxfId="183" priority="184" operator="containsText" text="4">
      <formula>NOT(ISERROR(SEARCH("4",E39)))</formula>
    </cfRule>
    <cfRule type="containsText" dxfId="182" priority="185" operator="containsText" text="3">
      <formula>NOT(ISERROR(SEARCH("3",E39)))</formula>
    </cfRule>
  </conditionalFormatting>
  <conditionalFormatting sqref="I39">
    <cfRule type="containsText" dxfId="181" priority="175" operator="containsText" text="5">
      <formula>NOT(ISERROR(SEARCH("5",I39)))</formula>
    </cfRule>
    <cfRule type="containsText" dxfId="180" priority="176" operator="containsText" text="4">
      <formula>NOT(ISERROR(SEARCH("4",I39)))</formula>
    </cfRule>
    <cfRule type="containsText" dxfId="179" priority="177" operator="containsText" text="3">
      <formula>NOT(ISERROR(SEARCH("3",I39)))</formula>
    </cfRule>
    <cfRule type="containsText" dxfId="178" priority="178" operator="containsText" text="2">
      <formula>NOT(ISERROR(SEARCH("2",I39)))</formula>
    </cfRule>
    <cfRule type="containsText" dxfId="177" priority="179" operator="containsText" text="1">
      <formula>NOT(ISERROR(SEARCH("1",I39)))</formula>
    </cfRule>
  </conditionalFormatting>
  <conditionalFormatting sqref="I39">
    <cfRule type="containsText" dxfId="176" priority="180" operator="containsText" text="5">
      <formula>NOT(ISERROR(SEARCH("5",I39)))</formula>
    </cfRule>
    <cfRule type="containsText" dxfId="175" priority="181" operator="containsText" text="4">
      <formula>NOT(ISERROR(SEARCH("4",I39)))</formula>
    </cfRule>
    <cfRule type="containsText" dxfId="174" priority="182" operator="containsText" text="3">
      <formula>NOT(ISERROR(SEARCH("3",I39)))</formula>
    </cfRule>
  </conditionalFormatting>
  <conditionalFormatting sqref="E40:H40">
    <cfRule type="containsText" dxfId="173" priority="167" operator="containsText" text="5">
      <formula>NOT(ISERROR(SEARCH("5",E40)))</formula>
    </cfRule>
  </conditionalFormatting>
  <conditionalFormatting sqref="E40:H40">
    <cfRule type="containsText" dxfId="172" priority="172" operator="containsText" text="5">
      <formula>NOT(ISERROR(SEARCH("5",E40)))</formula>
    </cfRule>
    <cfRule type="containsText" dxfId="171" priority="173" operator="containsText" text="4">
      <formula>NOT(ISERROR(SEARCH("4",E40)))</formula>
    </cfRule>
    <cfRule type="containsText" dxfId="170" priority="174" operator="containsText" text="3">
      <formula>NOT(ISERROR(SEARCH("3",E40)))</formula>
    </cfRule>
  </conditionalFormatting>
  <conditionalFormatting sqref="E40:H40">
    <cfRule type="containsText" dxfId="169" priority="170" operator="containsText" text="2">
      <formula>NOT(ISERROR(SEARCH("2",E40)))</formula>
    </cfRule>
  </conditionalFormatting>
  <conditionalFormatting sqref="E40:H40">
    <cfRule type="containsText" dxfId="168" priority="171" operator="containsText" text="1">
      <formula>NOT(ISERROR(SEARCH("1",E40)))</formula>
    </cfRule>
  </conditionalFormatting>
  <conditionalFormatting sqref="E40:H40">
    <cfRule type="containsText" dxfId="167" priority="168" operator="containsText" text="4">
      <formula>NOT(ISERROR(SEARCH("4",E40)))</formula>
    </cfRule>
    <cfRule type="containsText" dxfId="166" priority="169" operator="containsText" text="3">
      <formula>NOT(ISERROR(SEARCH("3",E40)))</formula>
    </cfRule>
  </conditionalFormatting>
  <conditionalFormatting sqref="E111:H111">
    <cfRule type="containsText" dxfId="165" priority="162" operator="containsText" text="5">
      <formula>NOT(ISERROR(SEARCH("5",E111)))</formula>
    </cfRule>
    <cfRule type="containsText" dxfId="164" priority="163" operator="containsText" text="4">
      <formula>NOT(ISERROR(SEARCH("4",E111)))</formula>
    </cfRule>
    <cfRule type="containsText" dxfId="163" priority="164" operator="containsText" text="3">
      <formula>NOT(ISERROR(SEARCH("3",E111)))</formula>
    </cfRule>
    <cfRule type="containsText" dxfId="162" priority="165" operator="containsText" text="2">
      <formula>NOT(ISERROR(SEARCH("2",E111)))</formula>
    </cfRule>
    <cfRule type="containsText" dxfId="161" priority="166" operator="containsText" text="1">
      <formula>NOT(ISERROR(SEARCH("1",E111)))</formula>
    </cfRule>
  </conditionalFormatting>
  <conditionalFormatting sqref="E41:H41">
    <cfRule type="containsText" dxfId="160" priority="154" operator="containsText" text="5">
      <formula>NOT(ISERROR(SEARCH("5",E41)))</formula>
    </cfRule>
  </conditionalFormatting>
  <conditionalFormatting sqref="E41:H41">
    <cfRule type="containsText" dxfId="159" priority="159" operator="containsText" text="5">
      <formula>NOT(ISERROR(SEARCH("5",E41)))</formula>
    </cfRule>
    <cfRule type="containsText" dxfId="158" priority="160" operator="containsText" text="4">
      <formula>NOT(ISERROR(SEARCH("4",E41)))</formula>
    </cfRule>
    <cfRule type="containsText" dxfId="157" priority="161" operator="containsText" text="3">
      <formula>NOT(ISERROR(SEARCH("3",E41)))</formula>
    </cfRule>
  </conditionalFormatting>
  <conditionalFormatting sqref="E41:H41">
    <cfRule type="containsText" dxfId="156" priority="157" operator="containsText" text="2">
      <formula>NOT(ISERROR(SEARCH("2",E41)))</formula>
    </cfRule>
  </conditionalFormatting>
  <conditionalFormatting sqref="E41:H41">
    <cfRule type="containsText" dxfId="155" priority="158" operator="containsText" text="1">
      <formula>NOT(ISERROR(SEARCH("1",E41)))</formula>
    </cfRule>
  </conditionalFormatting>
  <conditionalFormatting sqref="E41:H41">
    <cfRule type="containsText" dxfId="154" priority="155" operator="containsText" text="4">
      <formula>NOT(ISERROR(SEARCH("4",E41)))</formula>
    </cfRule>
    <cfRule type="containsText" dxfId="153" priority="156" operator="containsText" text="3">
      <formula>NOT(ISERROR(SEARCH("3",E41)))</formula>
    </cfRule>
  </conditionalFormatting>
  <conditionalFormatting sqref="E112:H112">
    <cfRule type="containsText" dxfId="152" priority="149" operator="containsText" text="5">
      <formula>NOT(ISERROR(SEARCH("5",E112)))</formula>
    </cfRule>
    <cfRule type="containsText" dxfId="151" priority="150" operator="containsText" text="4">
      <formula>NOT(ISERROR(SEARCH("4",E112)))</formula>
    </cfRule>
    <cfRule type="containsText" dxfId="150" priority="151" operator="containsText" text="3">
      <formula>NOT(ISERROR(SEARCH("3",E112)))</formula>
    </cfRule>
    <cfRule type="containsText" dxfId="149" priority="152" operator="containsText" text="2">
      <formula>NOT(ISERROR(SEARCH("2",E112)))</formula>
    </cfRule>
    <cfRule type="containsText" dxfId="148" priority="153" operator="containsText" text="1">
      <formula>NOT(ISERROR(SEARCH("1",E112)))</formula>
    </cfRule>
  </conditionalFormatting>
  <conditionalFormatting sqref="E42:F42">
    <cfRule type="containsText" dxfId="147" priority="146" operator="containsText" text="5">
      <formula>NOT(ISERROR(SEARCH("5",E42)))</formula>
    </cfRule>
    <cfRule type="containsText" dxfId="146" priority="147" operator="containsText" text="4">
      <formula>NOT(ISERROR(SEARCH("4",E42)))</formula>
    </cfRule>
    <cfRule type="containsText" dxfId="145" priority="148" operator="containsText" text="3">
      <formula>NOT(ISERROR(SEARCH("3",E42)))</formula>
    </cfRule>
  </conditionalFormatting>
  <conditionalFormatting sqref="E42:F42">
    <cfRule type="containsText" dxfId="144" priority="141" operator="containsText" text="5">
      <formula>NOT(ISERROR(SEARCH("5",E42)))</formula>
    </cfRule>
    <cfRule type="containsText" dxfId="143" priority="142" operator="containsText" text="4">
      <formula>NOT(ISERROR(SEARCH("4",E42)))</formula>
    </cfRule>
    <cfRule type="containsText" dxfId="142" priority="143" operator="containsText" text="3">
      <formula>NOT(ISERROR(SEARCH("3",E42)))</formula>
    </cfRule>
    <cfRule type="containsText" dxfId="141" priority="144" operator="containsText" text="2">
      <formula>NOT(ISERROR(SEARCH("2",E42)))</formula>
    </cfRule>
    <cfRule type="containsText" dxfId="140" priority="145" operator="containsText" text="1">
      <formula>NOT(ISERROR(SEARCH("1",E42)))</formula>
    </cfRule>
  </conditionalFormatting>
  <conditionalFormatting sqref="E113:F113">
    <cfRule type="containsText" dxfId="139" priority="136" operator="containsText" text="5">
      <formula>NOT(ISERROR(SEARCH("5",E113)))</formula>
    </cfRule>
    <cfRule type="containsText" dxfId="138" priority="137" operator="containsText" text="4">
      <formula>NOT(ISERROR(SEARCH("4",E113)))</formula>
    </cfRule>
    <cfRule type="containsText" dxfId="137" priority="138" operator="containsText" text="3">
      <formula>NOT(ISERROR(SEARCH("3",E113)))</formula>
    </cfRule>
    <cfRule type="containsText" dxfId="136" priority="139" operator="containsText" text="2">
      <formula>NOT(ISERROR(SEARCH("2",E113)))</formula>
    </cfRule>
    <cfRule type="containsText" dxfId="135" priority="140" operator="containsText" text="1">
      <formula>NOT(ISERROR(SEARCH("1",E113)))</formula>
    </cfRule>
  </conditionalFormatting>
  <conditionalFormatting sqref="E43">
    <cfRule type="containsText" dxfId="134" priority="133" operator="containsText" text="5">
      <formula>NOT(ISERROR(SEARCH("5",E43)))</formula>
    </cfRule>
    <cfRule type="containsText" dxfId="133" priority="134" operator="containsText" text="4">
      <formula>NOT(ISERROR(SEARCH("4",E43)))</formula>
    </cfRule>
    <cfRule type="containsText" dxfId="132" priority="135" operator="containsText" text="3">
      <formula>NOT(ISERROR(SEARCH("3",E43)))</formula>
    </cfRule>
  </conditionalFormatting>
  <conditionalFormatting sqref="E43">
    <cfRule type="containsText" dxfId="131" priority="128" operator="containsText" text="5">
      <formula>NOT(ISERROR(SEARCH("5",E43)))</formula>
    </cfRule>
    <cfRule type="containsText" dxfId="130" priority="129" operator="containsText" text="4">
      <formula>NOT(ISERROR(SEARCH("4",E43)))</formula>
    </cfRule>
    <cfRule type="containsText" dxfId="129" priority="130" operator="containsText" text="3">
      <formula>NOT(ISERROR(SEARCH("3",E43)))</formula>
    </cfRule>
    <cfRule type="containsText" dxfId="128" priority="131" operator="containsText" text="2">
      <formula>NOT(ISERROR(SEARCH("2",E43)))</formula>
    </cfRule>
    <cfRule type="containsText" dxfId="127" priority="132" operator="containsText" text="1">
      <formula>NOT(ISERROR(SEARCH("1",E43)))</formula>
    </cfRule>
  </conditionalFormatting>
  <conditionalFormatting sqref="E114">
    <cfRule type="containsText" dxfId="126" priority="123" operator="containsText" text="5">
      <formula>NOT(ISERROR(SEARCH("5",E114)))</formula>
    </cfRule>
    <cfRule type="containsText" dxfId="125" priority="124" operator="containsText" text="4">
      <formula>NOT(ISERROR(SEARCH("4",E114)))</formula>
    </cfRule>
    <cfRule type="containsText" dxfId="124" priority="125" operator="containsText" text="3">
      <formula>NOT(ISERROR(SEARCH("3",E114)))</formula>
    </cfRule>
    <cfRule type="containsText" dxfId="123" priority="126" operator="containsText" text="2">
      <formula>NOT(ISERROR(SEARCH("2",E114)))</formula>
    </cfRule>
    <cfRule type="containsText" dxfId="122" priority="127" operator="containsText" text="1">
      <formula>NOT(ISERROR(SEARCH("1",E114)))</formula>
    </cfRule>
  </conditionalFormatting>
  <conditionalFormatting sqref="G44">
    <cfRule type="containsText" dxfId="121" priority="120" operator="containsText" text="5">
      <formula>NOT(ISERROR(SEARCH("5",G44)))</formula>
    </cfRule>
    <cfRule type="containsText" dxfId="120" priority="121" operator="containsText" text="4">
      <formula>NOT(ISERROR(SEARCH("4",G44)))</formula>
    </cfRule>
    <cfRule type="containsText" dxfId="119" priority="122" operator="containsText" text="3">
      <formula>NOT(ISERROR(SEARCH("3",G44)))</formula>
    </cfRule>
  </conditionalFormatting>
  <conditionalFormatting sqref="G44">
    <cfRule type="containsText" dxfId="118" priority="115" operator="containsText" text="5">
      <formula>NOT(ISERROR(SEARCH("5",G44)))</formula>
    </cfRule>
    <cfRule type="containsText" dxfId="117" priority="116" operator="containsText" text="4">
      <formula>NOT(ISERROR(SEARCH("4",G44)))</formula>
    </cfRule>
    <cfRule type="containsText" dxfId="116" priority="117" operator="containsText" text="3">
      <formula>NOT(ISERROR(SEARCH("3",G44)))</formula>
    </cfRule>
    <cfRule type="containsText" dxfId="115" priority="118" operator="containsText" text="2">
      <formula>NOT(ISERROR(SEARCH("2",G44)))</formula>
    </cfRule>
    <cfRule type="containsText" dxfId="114" priority="119" operator="containsText" text="1">
      <formula>NOT(ISERROR(SEARCH("1",G44)))</formula>
    </cfRule>
  </conditionalFormatting>
  <conditionalFormatting sqref="E44:F44">
    <cfRule type="containsText" dxfId="113" priority="112" operator="containsText" text="5">
      <formula>NOT(ISERROR(SEARCH("5",E44)))</formula>
    </cfRule>
    <cfRule type="containsText" dxfId="112" priority="113" operator="containsText" text="4">
      <formula>NOT(ISERROR(SEARCH("4",E44)))</formula>
    </cfRule>
    <cfRule type="containsText" dxfId="111" priority="114" operator="containsText" text="3">
      <formula>NOT(ISERROR(SEARCH("3",E44)))</formula>
    </cfRule>
  </conditionalFormatting>
  <conditionalFormatting sqref="E44:F44">
    <cfRule type="containsText" dxfId="110" priority="107" operator="containsText" text="5">
      <formula>NOT(ISERROR(SEARCH("5",E44)))</formula>
    </cfRule>
    <cfRule type="containsText" dxfId="109" priority="108" operator="containsText" text="4">
      <formula>NOT(ISERROR(SEARCH("4",E44)))</formula>
    </cfRule>
    <cfRule type="containsText" dxfId="108" priority="109" operator="containsText" text="3">
      <formula>NOT(ISERROR(SEARCH("3",E44)))</formula>
    </cfRule>
    <cfRule type="containsText" dxfId="107" priority="110" operator="containsText" text="2">
      <formula>NOT(ISERROR(SEARCH("2",E44)))</formula>
    </cfRule>
    <cfRule type="containsText" dxfId="106" priority="111" operator="containsText" text="1">
      <formula>NOT(ISERROR(SEARCH("1",E44)))</formula>
    </cfRule>
  </conditionalFormatting>
  <conditionalFormatting sqref="G115">
    <cfRule type="containsText" dxfId="105" priority="102" operator="containsText" text="5">
      <formula>NOT(ISERROR(SEARCH("5",G115)))</formula>
    </cfRule>
    <cfRule type="containsText" dxfId="104" priority="103" operator="containsText" text="4">
      <formula>NOT(ISERROR(SEARCH("4",G115)))</formula>
    </cfRule>
    <cfRule type="containsText" dxfId="103" priority="104" operator="containsText" text="3">
      <formula>NOT(ISERROR(SEARCH("3",G115)))</formula>
    </cfRule>
    <cfRule type="containsText" dxfId="102" priority="105" operator="containsText" text="2">
      <formula>NOT(ISERROR(SEARCH("2",G115)))</formula>
    </cfRule>
    <cfRule type="containsText" dxfId="101" priority="106" operator="containsText" text="1">
      <formula>NOT(ISERROR(SEARCH("1",G115)))</formula>
    </cfRule>
  </conditionalFormatting>
  <conditionalFormatting sqref="E115:F115">
    <cfRule type="containsText" dxfId="100" priority="97" operator="containsText" text="5">
      <formula>NOT(ISERROR(SEARCH("5",E115)))</formula>
    </cfRule>
    <cfRule type="containsText" dxfId="99" priority="98" operator="containsText" text="4">
      <formula>NOT(ISERROR(SEARCH("4",E115)))</formula>
    </cfRule>
    <cfRule type="containsText" dxfId="98" priority="99" operator="containsText" text="3">
      <formula>NOT(ISERROR(SEARCH("3",E115)))</formula>
    </cfRule>
    <cfRule type="containsText" dxfId="97" priority="100" operator="containsText" text="2">
      <formula>NOT(ISERROR(SEARCH("2",E115)))</formula>
    </cfRule>
    <cfRule type="containsText" dxfId="96" priority="101" operator="containsText" text="1">
      <formula>NOT(ISERROR(SEARCH("1",E115)))</formula>
    </cfRule>
  </conditionalFormatting>
  <conditionalFormatting sqref="E45:G47">
    <cfRule type="containsText" dxfId="95" priority="94" operator="containsText" text="5">
      <formula>NOT(ISERROR(SEARCH("5",E45)))</formula>
    </cfRule>
    <cfRule type="containsText" dxfId="94" priority="95" operator="containsText" text="4">
      <formula>NOT(ISERROR(SEARCH("4",E45)))</formula>
    </cfRule>
    <cfRule type="containsText" dxfId="93" priority="96" operator="containsText" text="3">
      <formula>NOT(ISERROR(SEARCH("3",E45)))</formula>
    </cfRule>
  </conditionalFormatting>
  <conditionalFormatting sqref="E45:G47">
    <cfRule type="containsText" dxfId="92" priority="89" operator="containsText" text="5">
      <formula>NOT(ISERROR(SEARCH("5",E45)))</formula>
    </cfRule>
    <cfRule type="containsText" dxfId="91" priority="90" operator="containsText" text="4">
      <formula>NOT(ISERROR(SEARCH("4",E45)))</formula>
    </cfRule>
    <cfRule type="containsText" dxfId="90" priority="91" operator="containsText" text="3">
      <formula>NOT(ISERROR(SEARCH("3",E45)))</formula>
    </cfRule>
    <cfRule type="containsText" dxfId="89" priority="92" operator="containsText" text="2">
      <formula>NOT(ISERROR(SEARCH("2",E45)))</formula>
    </cfRule>
    <cfRule type="containsText" dxfId="88" priority="93" operator="containsText" text="1">
      <formula>NOT(ISERROR(SEARCH("1",E45)))</formula>
    </cfRule>
  </conditionalFormatting>
  <conditionalFormatting sqref="E116:G118">
    <cfRule type="containsText" dxfId="87" priority="84" operator="containsText" text="5">
      <formula>NOT(ISERROR(SEARCH("5",E116)))</formula>
    </cfRule>
    <cfRule type="containsText" dxfId="86" priority="85" operator="containsText" text="4">
      <formula>NOT(ISERROR(SEARCH("4",E116)))</formula>
    </cfRule>
    <cfRule type="containsText" dxfId="85" priority="86" operator="containsText" text="3">
      <formula>NOT(ISERROR(SEARCH("3",E116)))</formula>
    </cfRule>
    <cfRule type="containsText" dxfId="84" priority="87" operator="containsText" text="2">
      <formula>NOT(ISERROR(SEARCH("2",E116)))</formula>
    </cfRule>
    <cfRule type="containsText" dxfId="83" priority="88" operator="containsText" text="1">
      <formula>NOT(ISERROR(SEARCH("1",E116)))</formula>
    </cfRule>
  </conditionalFormatting>
  <conditionalFormatting sqref="E48:G51">
    <cfRule type="containsText" dxfId="82" priority="76" operator="containsText" text="5">
      <formula>NOT(ISERROR(SEARCH("5",E48)))</formula>
    </cfRule>
    <cfRule type="containsText" dxfId="81" priority="77" operator="containsText" text="4">
      <formula>NOT(ISERROR(SEARCH("4",E48)))</formula>
    </cfRule>
    <cfRule type="containsText" dxfId="80" priority="78" operator="containsText" text="3">
      <formula>NOT(ISERROR(SEARCH("3",E48)))</formula>
    </cfRule>
    <cfRule type="containsText" dxfId="79" priority="79" operator="containsText" text="2">
      <formula>NOT(ISERROR(SEARCH("2",E48)))</formula>
    </cfRule>
    <cfRule type="containsText" dxfId="78" priority="80" operator="containsText" text="1">
      <formula>NOT(ISERROR(SEARCH("1",E48)))</formula>
    </cfRule>
  </conditionalFormatting>
  <conditionalFormatting sqref="E48:G51">
    <cfRule type="containsText" dxfId="77" priority="81" operator="containsText" text="5">
      <formula>NOT(ISERROR(SEARCH("5",E48)))</formula>
    </cfRule>
    <cfRule type="containsText" dxfId="76" priority="82" operator="containsText" text="4">
      <formula>NOT(ISERROR(SEARCH("4",E48)))</formula>
    </cfRule>
    <cfRule type="containsText" dxfId="75" priority="83" operator="containsText" text="3">
      <formula>NOT(ISERROR(SEARCH("3",E48)))</formula>
    </cfRule>
  </conditionalFormatting>
  <conditionalFormatting sqref="E119:G122">
    <cfRule type="containsText" dxfId="74" priority="71" operator="containsText" text="5">
      <formula>NOT(ISERROR(SEARCH("5",E119)))</formula>
    </cfRule>
    <cfRule type="containsText" dxfId="73" priority="72" operator="containsText" text="4">
      <formula>NOT(ISERROR(SEARCH("4",E119)))</formula>
    </cfRule>
    <cfRule type="containsText" dxfId="72" priority="73" operator="containsText" text="3">
      <formula>NOT(ISERROR(SEARCH("3",E119)))</formula>
    </cfRule>
    <cfRule type="containsText" dxfId="71" priority="74" operator="containsText" text="2">
      <formula>NOT(ISERROR(SEARCH("2",E119)))</formula>
    </cfRule>
    <cfRule type="containsText" dxfId="70" priority="75" operator="containsText" text="1">
      <formula>NOT(ISERROR(SEARCH("1",E119)))</formula>
    </cfRule>
  </conditionalFormatting>
  <conditionalFormatting sqref="E123:G127">
    <cfRule type="containsText" dxfId="69" priority="63" operator="containsText" text="5">
      <formula>NOT(ISERROR(SEARCH("5",E123)))</formula>
    </cfRule>
    <cfRule type="containsText" dxfId="68" priority="64" operator="containsText" text="4">
      <formula>NOT(ISERROR(SEARCH("4",E123)))</formula>
    </cfRule>
    <cfRule type="containsText" dxfId="67" priority="65" operator="containsText" text="3">
      <formula>NOT(ISERROR(SEARCH("3",E123)))</formula>
    </cfRule>
    <cfRule type="containsText" dxfId="66" priority="66" operator="containsText" text="2">
      <formula>NOT(ISERROR(SEARCH("2",E123)))</formula>
    </cfRule>
    <cfRule type="containsText" dxfId="65" priority="67" operator="containsText" text="1">
      <formula>NOT(ISERROR(SEARCH("1",E123)))</formula>
    </cfRule>
  </conditionalFormatting>
  <conditionalFormatting sqref="E123:G127">
    <cfRule type="containsText" dxfId="64" priority="68" operator="containsText" text="5">
      <formula>NOT(ISERROR(SEARCH("5",E123)))</formula>
    </cfRule>
    <cfRule type="containsText" dxfId="63" priority="69" operator="containsText" text="4">
      <formula>NOT(ISERROR(SEARCH("4",E123)))</formula>
    </cfRule>
    <cfRule type="containsText" dxfId="62" priority="70" operator="containsText" text="3">
      <formula>NOT(ISERROR(SEARCH("3",E123)))</formula>
    </cfRule>
  </conditionalFormatting>
  <conditionalFormatting sqref="E52:G56">
    <cfRule type="containsText" dxfId="61" priority="58" operator="containsText" text="5">
      <formula>NOT(ISERROR(SEARCH("5",E52)))</formula>
    </cfRule>
    <cfRule type="containsText" dxfId="60" priority="59" operator="containsText" text="4">
      <formula>NOT(ISERROR(SEARCH("4",E52)))</formula>
    </cfRule>
    <cfRule type="containsText" dxfId="59" priority="60" operator="containsText" text="3">
      <formula>NOT(ISERROR(SEARCH("3",E52)))</formula>
    </cfRule>
    <cfRule type="containsText" dxfId="58" priority="61" operator="containsText" text="2">
      <formula>NOT(ISERROR(SEARCH("2",E52)))</formula>
    </cfRule>
    <cfRule type="containsText" dxfId="57" priority="62" operator="containsText" text="1">
      <formula>NOT(ISERROR(SEARCH("1",E52)))</formula>
    </cfRule>
  </conditionalFormatting>
  <conditionalFormatting sqref="E57:G60">
    <cfRule type="containsText" dxfId="56" priority="55" operator="containsText" text="5">
      <formula>NOT(ISERROR(SEARCH("5",E57)))</formula>
    </cfRule>
    <cfRule type="containsText" dxfId="55" priority="56" operator="containsText" text="4">
      <formula>NOT(ISERROR(SEARCH("4",E57)))</formula>
    </cfRule>
    <cfRule type="containsText" dxfId="54" priority="57" operator="containsText" text="3">
      <formula>NOT(ISERROR(SEARCH("3",E57)))</formula>
    </cfRule>
  </conditionalFormatting>
  <conditionalFormatting sqref="E57:G60">
    <cfRule type="containsText" dxfId="53" priority="50" operator="containsText" text="5">
      <formula>NOT(ISERROR(SEARCH("5",E57)))</formula>
    </cfRule>
    <cfRule type="containsText" dxfId="52" priority="51" operator="containsText" text="4">
      <formula>NOT(ISERROR(SEARCH("4",E57)))</formula>
    </cfRule>
    <cfRule type="containsText" dxfId="51" priority="52" operator="containsText" text="3">
      <formula>NOT(ISERROR(SEARCH("3",E57)))</formula>
    </cfRule>
    <cfRule type="containsText" dxfId="50" priority="53" operator="containsText" text="2">
      <formula>NOT(ISERROR(SEARCH("2",E57)))</formula>
    </cfRule>
    <cfRule type="containsText" dxfId="49" priority="54" operator="containsText" text="1">
      <formula>NOT(ISERROR(SEARCH("1",E57)))</formula>
    </cfRule>
  </conditionalFormatting>
  <conditionalFormatting sqref="E128:G131">
    <cfRule type="containsText" dxfId="48" priority="45" operator="containsText" text="5">
      <formula>NOT(ISERROR(SEARCH("5",E128)))</formula>
    </cfRule>
    <cfRule type="containsText" dxfId="47" priority="46" operator="containsText" text="4">
      <formula>NOT(ISERROR(SEARCH("4",E128)))</formula>
    </cfRule>
    <cfRule type="containsText" dxfId="46" priority="47" operator="containsText" text="3">
      <formula>NOT(ISERROR(SEARCH("3",E128)))</formula>
    </cfRule>
    <cfRule type="containsText" dxfId="45" priority="48" operator="containsText" text="2">
      <formula>NOT(ISERROR(SEARCH("2",E128)))</formula>
    </cfRule>
    <cfRule type="containsText" dxfId="44" priority="49" operator="containsText" text="1">
      <formula>NOT(ISERROR(SEARCH("1",E128)))</formula>
    </cfRule>
  </conditionalFormatting>
  <conditionalFormatting sqref="E63:F68">
    <cfRule type="containsText" dxfId="43" priority="42" operator="containsText" text="5">
      <formula>NOT(ISERROR(SEARCH("5",E63)))</formula>
    </cfRule>
    <cfRule type="containsText" dxfId="42" priority="43" operator="containsText" text="4">
      <formula>NOT(ISERROR(SEARCH("4",E63)))</formula>
    </cfRule>
    <cfRule type="containsText" dxfId="41" priority="44" operator="containsText" text="3">
      <formula>NOT(ISERROR(SEARCH("3",E63)))</formula>
    </cfRule>
  </conditionalFormatting>
  <conditionalFormatting sqref="E63:F68">
    <cfRule type="containsText" dxfId="40" priority="37" operator="containsText" text="5">
      <formula>NOT(ISERROR(SEARCH("5",E63)))</formula>
    </cfRule>
    <cfRule type="containsText" dxfId="39" priority="38" operator="containsText" text="4">
      <formula>NOT(ISERROR(SEARCH("4",E63)))</formula>
    </cfRule>
    <cfRule type="containsText" dxfId="38" priority="39" operator="containsText" text="3">
      <formula>NOT(ISERROR(SEARCH("3",E63)))</formula>
    </cfRule>
    <cfRule type="containsText" dxfId="37" priority="40" operator="containsText" text="2">
      <formula>NOT(ISERROR(SEARCH("2",E63)))</formula>
    </cfRule>
    <cfRule type="containsText" dxfId="36" priority="41" operator="containsText" text="1">
      <formula>NOT(ISERROR(SEARCH("1",E63)))</formula>
    </cfRule>
  </conditionalFormatting>
  <conditionalFormatting sqref="E135:E139">
    <cfRule type="containsText" dxfId="35" priority="33" operator="containsText" text="5">
      <formula>NOT(ISERROR(SEARCH("5",E135)))</formula>
    </cfRule>
    <cfRule type="containsText" dxfId="34" priority="34" operator="containsText" text="4">
      <formula>NOT(ISERROR(SEARCH("4",E135)))</formula>
    </cfRule>
    <cfRule type="containsText" dxfId="33" priority="35" operator="containsText" text="3">
      <formula>NOT(ISERROR(SEARCH("3",E135)))</formula>
    </cfRule>
    <cfRule type="containsText" dxfId="32" priority="36" operator="containsText" text="2">
      <formula>NOT(ISERROR(SEARCH("2",E135)))</formula>
    </cfRule>
  </conditionalFormatting>
  <conditionalFormatting sqref="E135:E139">
    <cfRule type="cellIs" dxfId="31" priority="32" operator="equal">
      <formula>1</formula>
    </cfRule>
  </conditionalFormatting>
  <conditionalFormatting sqref="E134">
    <cfRule type="containsText" dxfId="30" priority="28" operator="containsText" text="5">
      <formula>NOT(ISERROR(SEARCH("5",E134)))</formula>
    </cfRule>
    <cfRule type="containsText" dxfId="29" priority="29" operator="containsText" text="4">
      <formula>NOT(ISERROR(SEARCH("4",E134)))</formula>
    </cfRule>
    <cfRule type="containsText" dxfId="28" priority="30" operator="containsText" text="3">
      <formula>NOT(ISERROR(SEARCH("3",E134)))</formula>
    </cfRule>
    <cfRule type="containsText" dxfId="27" priority="31" operator="containsText" text="2">
      <formula>NOT(ISERROR(SEARCH("2",E134)))</formula>
    </cfRule>
  </conditionalFormatting>
  <conditionalFormatting sqref="E134">
    <cfRule type="cellIs" dxfId="26" priority="27" operator="equal">
      <formula>1</formula>
    </cfRule>
  </conditionalFormatting>
  <conditionalFormatting sqref="F135:F139">
    <cfRule type="containsText" dxfId="25" priority="23" operator="containsText" text="5">
      <formula>NOT(ISERROR(SEARCH("5",F135)))</formula>
    </cfRule>
    <cfRule type="containsText" dxfId="24" priority="24" operator="containsText" text="4">
      <formula>NOT(ISERROR(SEARCH("4",F135)))</formula>
    </cfRule>
    <cfRule type="containsText" dxfId="23" priority="25" operator="containsText" text="3">
      <formula>NOT(ISERROR(SEARCH("3",F135)))</formula>
    </cfRule>
    <cfRule type="containsText" dxfId="22" priority="26" operator="containsText" text="2">
      <formula>NOT(ISERROR(SEARCH("2",F135)))</formula>
    </cfRule>
  </conditionalFormatting>
  <conditionalFormatting sqref="F135:F139">
    <cfRule type="cellIs" dxfId="21" priority="22" operator="equal">
      <formula>1</formula>
    </cfRule>
  </conditionalFormatting>
  <conditionalFormatting sqref="F134">
    <cfRule type="containsText" dxfId="20" priority="18" operator="containsText" text="5">
      <formula>NOT(ISERROR(SEARCH("5",F134)))</formula>
    </cfRule>
    <cfRule type="containsText" dxfId="19" priority="19" operator="containsText" text="4">
      <formula>NOT(ISERROR(SEARCH("4",F134)))</formula>
    </cfRule>
    <cfRule type="containsText" dxfId="18" priority="20" operator="containsText" text="3">
      <formula>NOT(ISERROR(SEARCH("3",F134)))</formula>
    </cfRule>
    <cfRule type="containsText" dxfId="17" priority="21" operator="containsText" text="2">
      <formula>NOT(ISERROR(SEARCH("2",F134)))</formula>
    </cfRule>
  </conditionalFormatting>
  <conditionalFormatting sqref="F134">
    <cfRule type="cellIs" dxfId="16" priority="17" operator="equal">
      <formula>1</formula>
    </cfRule>
  </conditionalFormatting>
  <conditionalFormatting sqref="E140:G140">
    <cfRule type="containsText" dxfId="15" priority="9" operator="containsText" text="5">
      <formula>NOT(ISERROR(SEARCH("5",E140)))</formula>
    </cfRule>
    <cfRule type="containsText" dxfId="14" priority="10" operator="containsText" text="4">
      <formula>NOT(ISERROR(SEARCH("4",E140)))</formula>
    </cfRule>
    <cfRule type="containsText" dxfId="13" priority="11" operator="containsText" text="3">
      <formula>NOT(ISERROR(SEARCH("3",E140)))</formula>
    </cfRule>
    <cfRule type="containsText" dxfId="12" priority="12" operator="containsText" text="2">
      <formula>NOT(ISERROR(SEARCH("2",E140)))</formula>
    </cfRule>
    <cfRule type="containsText" dxfId="11" priority="13" operator="containsText" text="1">
      <formula>NOT(ISERROR(SEARCH("1",E140)))</formula>
    </cfRule>
  </conditionalFormatting>
  <conditionalFormatting sqref="E140:G140">
    <cfRule type="containsText" dxfId="10" priority="14" operator="containsText" text="5">
      <formula>NOT(ISERROR(SEARCH("5",E140)))</formula>
    </cfRule>
    <cfRule type="containsText" dxfId="9" priority="15" operator="containsText" text="4">
      <formula>NOT(ISERROR(SEARCH("4",E140)))</formula>
    </cfRule>
    <cfRule type="containsText" dxfId="8" priority="16" operator="containsText" text="3">
      <formula>NOT(ISERROR(SEARCH("3",E140)))</formula>
    </cfRule>
  </conditionalFormatting>
  <conditionalFormatting sqref="E69:G69">
    <cfRule type="containsText" dxfId="7" priority="1" operator="containsText" text="5">
      <formula>NOT(ISERROR(SEARCH("5",E69)))</formula>
    </cfRule>
    <cfRule type="containsText" dxfId="6" priority="2" operator="containsText" text="4">
      <formula>NOT(ISERROR(SEARCH("4",E69)))</formula>
    </cfRule>
    <cfRule type="containsText" dxfId="5" priority="3" operator="containsText" text="3">
      <formula>NOT(ISERROR(SEARCH("3",E69)))</formula>
    </cfRule>
    <cfRule type="containsText" dxfId="4" priority="4" operator="containsText" text="2">
      <formula>NOT(ISERROR(SEARCH("2",E69)))</formula>
    </cfRule>
    <cfRule type="containsText" dxfId="3" priority="5" operator="containsText" text="1">
      <formula>NOT(ISERROR(SEARCH("1",E69)))</formula>
    </cfRule>
  </conditionalFormatting>
  <conditionalFormatting sqref="E69:G69">
    <cfRule type="containsText" dxfId="2" priority="6" operator="containsText" text="5">
      <formula>NOT(ISERROR(SEARCH("5",E69)))</formula>
    </cfRule>
    <cfRule type="containsText" dxfId="1" priority="7" operator="containsText" text="4">
      <formula>NOT(ISERROR(SEARCH("4",E69)))</formula>
    </cfRule>
    <cfRule type="containsText" dxfId="0" priority="8" operator="containsText" text="3">
      <formula>NOT(ISERROR(SEARCH("3",E69)))</formula>
    </cfRule>
  </conditionalFormatting>
  <dataValidations count="3">
    <dataValidation type="list" allowBlank="1" showInputMessage="1" showErrorMessage="1" sqref="H5:AR27 H76:AR98 J28:AR29 H28:H29 J99:AR100 H99:H100 H101:AR101 H30:AR30 J31:AR34 H31:H34 J102:AR105 H102:H105 K106:AR109 H106:I109 K35:AR39 H35:I38 E5:G38 E39:I39 H110:AR110 J40:AR41 E40:H40 J111:AR112 H41 H42:AR71 E140:G142 H111:H112 H113:AR142 E76:F133 G76:G139 E41:G71">
      <formula1>"1, 2, 3, 4, 5"</formula1>
    </dataValidation>
    <dataValidation type="list" allowBlank="1" showInputMessage="1" showErrorMessage="1" sqref="E72:AR72">
      <formula1>"1, 2, 3, 4, --"</formula1>
    </dataValidation>
    <dataValidation type="list" allowBlank="1" showInputMessage="1" showErrorMessage="1" sqref="E134:F139">
      <formula1>"Seçiniz, 1, 2, 3, 4, 5"</formula1>
    </dataValidation>
  </dataValidations>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Doküman Hakkında</vt:lpstr>
      <vt:lpstr>Risk Kayıt ve İlave Risk Yön.</vt:lpstr>
      <vt:lpstr>Katılımcı Değerlendirmeleri</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Gorkem Sakarya Erdogdu</dc:creator>
  <cp:lastModifiedBy>iskender-koyuncu</cp:lastModifiedBy>
  <cp:lastPrinted>2014-01-07T09:44:08Z</cp:lastPrinted>
  <dcterms:created xsi:type="dcterms:W3CDTF">2013-12-08T20:03:40Z</dcterms:created>
  <dcterms:modified xsi:type="dcterms:W3CDTF">2026-01-14T08:28:59Z</dcterms:modified>
</cp:coreProperties>
</file>